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nito\Desktop\PROYECTO ARR PIEZOM\4_PRESUPUESTO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E38" i="1" l="1"/>
  <c r="E65" i="1"/>
  <c r="E67" i="1" s="1"/>
  <c r="E83" i="1" s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60" i="1" l="1"/>
  <c r="E81" i="1"/>
  <c r="E37" i="1"/>
  <c r="E39" i="1"/>
  <c r="E36" i="1"/>
  <c r="E29" i="1"/>
  <c r="E30" i="1"/>
  <c r="E28" i="1"/>
  <c r="E19" i="1"/>
  <c r="E20" i="1"/>
  <c r="E21" i="1"/>
  <c r="E22" i="1"/>
  <c r="E18" i="1"/>
  <c r="E8" i="1"/>
  <c r="E9" i="1"/>
  <c r="E10" i="1"/>
  <c r="E11" i="1"/>
  <c r="E12" i="1"/>
  <c r="E7" i="1"/>
  <c r="E41" i="1" l="1"/>
  <c r="E79" i="1" s="1"/>
  <c r="E32" i="1"/>
  <c r="E77" i="1" s="1"/>
  <c r="E24" i="1"/>
  <c r="E75" i="1" s="1"/>
  <c r="E14" i="1"/>
  <c r="E73" i="1" s="1"/>
  <c r="E86" i="1" l="1"/>
  <c r="E88" i="1" l="1"/>
  <c r="E90" i="1" s="1"/>
</calcChain>
</file>

<file path=xl/sharedStrings.xml><?xml version="1.0" encoding="utf-8"?>
<sst xmlns="http://schemas.openxmlformats.org/spreadsheetml/2006/main" count="62" uniqueCount="62">
  <si>
    <t>Partida</t>
  </si>
  <si>
    <t>Importe</t>
  </si>
  <si>
    <t>Partida alzada para puesta en obra de equipo de perforación e inyección.</t>
  </si>
  <si>
    <t>Unidad de emboquillamiento en taladro.</t>
  </si>
  <si>
    <t>Metro de perforación en Hormigón hasta 20 m Ø55mm, a rotación y con extracción de testigo</t>
  </si>
  <si>
    <t>Metro de perforación en terreno hasta 20 m Ø55mm, a rotación y con extracción de testigo</t>
  </si>
  <si>
    <t>Ml de inyección de taladro con lechada de cemento, incluyendo alquiler de equipos y lechada, hasta el 125% del volumen normal del taladro.</t>
  </si>
  <si>
    <t>Suplemento por tonelada de lechada en exceso de inyección sobre 125% del volumen normal.</t>
  </si>
  <si>
    <t>1.650,00 €</t>
  </si>
  <si>
    <t>Piezómetro de Cuerda vibrante de bajo cambio de volumen, con termorresistencia incorporada y filtro cerámico para medida directa. Varios rangos. (siete secciones de control en contacto hormigón - roca, con un piezómetro en taladro vertical por aguas arriba y otro inclinado hacia aguas abajo; dos piezómetros más en galería transversal para captar pérdida de carga)</t>
  </si>
  <si>
    <t>Ml de cable de cuatro conductores, con malla, adecuado para cablear instrumentación de ingeniería civil.</t>
  </si>
  <si>
    <t>Metro de tubería de PVC para canalización de cables (diámetro 25 mm)</t>
  </si>
  <si>
    <t>Metro de tubería de PVC para canalización de cables (diámetro 32 mm)</t>
  </si>
  <si>
    <t>Metro de tubería de PVC para canalización de cables (diámetro 40 mm)</t>
  </si>
  <si>
    <t>Sistema óptico CCD para automatización de dos péndulos, con realización de lecturas sin contacto con el hilo. Formado por 4 sensores, uno para cada coordenada a medir, controlados por microprocesador. Con presentación de lecturas en una pantalla local, memoria para almacenamiento de datos y salida de datos RS-232 y RS-485, para conexión a sistema automático.</t>
  </si>
  <si>
    <t>Sistema óptico CCD para automatización de péndulos, con realización de lecturas sin contacto con el hilo. Formado por 2 sensores, uno para cada coordenada, controlados por microprocesador. Con presentación de lecturas en una pantalla local, memoria para almacenamiento de datos y salida de datos RS-232 y RS-485, para conexión a sistema automático.</t>
  </si>
  <si>
    <t>M.l. de cable 3*1,5 mm para alimentación de unidades a 220 VAC.</t>
  </si>
  <si>
    <t>4.- Instalación y puesta en marcha</t>
  </si>
  <si>
    <t>Uds.</t>
  </si>
  <si>
    <t>Concepto</t>
  </si>
  <si>
    <t>Capitulo 1.- Perforación e inyección</t>
  </si>
  <si>
    <t>Total Capítulo 1</t>
  </si>
  <si>
    <t>Capitulo 2.- Piezómetros</t>
  </si>
  <si>
    <t>Total Capítulo 2</t>
  </si>
  <si>
    <t>Capítulo 3.- Automatización péndulo inverso y directo</t>
  </si>
  <si>
    <t>Total Capítulo 3</t>
  </si>
  <si>
    <t>Total Capítulo 4</t>
  </si>
  <si>
    <t>RESUMEN</t>
  </si>
  <si>
    <t>Total Capítulo 1 Perforación e Inyección</t>
  </si>
  <si>
    <t>Total Capítulo 2 Instalación de Piezómetros</t>
  </si>
  <si>
    <t>Total Capítulo 4 Instalación y puesta en marcha</t>
  </si>
  <si>
    <t>Total Capitulo 5 Gestión de Residuos</t>
  </si>
  <si>
    <t>Total Capítulo 6 Seguridad y Salud</t>
  </si>
  <si>
    <t>Capítulo 5.- Gestión de Residuos</t>
  </si>
  <si>
    <t>Capitulo 6.-Seguridad y Salud</t>
  </si>
  <si>
    <t>Coste de gestión de Tn de Residuo con CÓDIGO LER 17.01.01 HORMIGÓN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</si>
  <si>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17.01.03 TEJAS Y MATERIALES CERAMICOS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</si>
  <si>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17.02.01 MADERA LIMPIA O NATURAL SIN TRATAMIENTOS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</si>
  <si>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17.02.02 VIDRIO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</si>
  <si>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17.02.03 PLÁSTICO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</si>
  <si>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17.03.02 MEZCLAS BITUMINOSAS DISTINTAS DE LAS ESPECIFICADAS EN EL CÓDIGO 17.03.01. (&lt; 10%)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</si>
  <si>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17.05.04 TIERRAS Y ROCAS NO CONTAMINADAS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</si>
  <si>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CÓDIGO LER 17.09.04 RESIDUOS MEZCLADOS DE CONSTRUCCIÓN Y DEMOLICIÓN DISTINTOS DE LOS ESPECIFICADOS EN LOS CÓDIGOS 17.09.02 Y 17.09.03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</si>
  <si>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03.03.08 PAPEL-CARTÓN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</si>
  <si>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LER 20.03.01 BASURAS GENERADAS POR LOS OPERARIOS 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</si>
  <si>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Coste de gestión de Tn de Residuo con CÓDIGO LER 17.09.03* OTROS RESIDUOS DE CONSTRUCCIÓN Y DEMOLICIÓN (INCLUIDOS LOS RESIDUOS MEZCLADOS) QUE CONTIENEN SUSTANCIAS PELIGROSAS (Orden MAM/304/2002) tratada en planta por gestor autorizado por el Departamento de Medio Ambiente de la CAPV, de acuerdo con el Decreto 112/2012 de, 26 de junio, recogidas en contenedores de distintos formatos, propios para RP. Incluye costes administrativos y documentación justificativa de IKS eem según Decreto 183/2012, de 25 de septiembre (DCS, Documentos de Control y Seguimiento), así como otros certificados.</t>
  </si>
  <si>
    <t>Coste de gestión de Tn de Residuo con CÓDIGO LER 17.06.03* Y 17.06.05 MATERIALES DE CONSTRUCCIÓN QUE CONTIENEN AMIANTO (Orden MAM/304/2002) tratada en planta por gestor autorizado por el Departamento de Medio Ambiente de la CAPV, de acuerdo con el Decreto 112/2012 de, 26 de junio, recogidas en contenedores de distintos formatos, propios para RP. Incluye costes administrativos y documentación justificativa de IKS según Decreto 183/2012, de 25 de septiembre (DCS, Documentos de Control y Seguimiento), así como otros certificados.</t>
  </si>
  <si>
    <t>Total Capítulo 5</t>
  </si>
  <si>
    <t>Total Capítulo 6</t>
  </si>
  <si>
    <t>Partida íntegra paraTraslados,dietas y kilometraje</t>
  </si>
  <si>
    <t>Partida íntegra para Análisis y redacción de informes, proyectos y estudios específicos al inicio, en el transcurso y a la finalización  de los trabajos</t>
  </si>
  <si>
    <t>Coste de gestión de Tn de Residuo con CÓDIGO LER 17.04.07 METALES MEZCLADOS (Orden MAM/304/2002) tratada en planta por gestor autorizado por el Departamento de Medio Ambiente de la CAPV, de acuerdo con el Decreto 112/2012 de, 26 de junio, recogidas en contenedores de distintos formatos. Incluye costes administrativos y documentación justificativa de IKS eem según Decreto 183/2012, de 25 de septiembre (DSC, Documentos de Seguimiento y Control), así como otros certificados.</t>
  </si>
  <si>
    <t>Total Capítulo 3 Automatización Péndulo (direct+Inver)</t>
  </si>
  <si>
    <t>Partida íntegra para Desplazamiento, ejecución de taladros y montaje de los equipos en obra por equipo técnico compuesto por montadores especialistas en perforación, inyección, auscultación y automatizaciones. Tiempo total estimado 12 semanas</t>
  </si>
  <si>
    <t>Partida íntegra para Supervisión, coordinación y dirección de equipos obra compuesto por técnico (Ingeniero de Caminos, ,o similar) especialista en auscultación y automatizaciones., incluso elaboración de informe final</t>
  </si>
  <si>
    <t>Prec. Unit</t>
  </si>
  <si>
    <t>Ud de redación del Documento de Gestión de Residuos y su aprobación inicial. Recopilacion de los documentos DCS y DSC en su caso y elaboración del Informe Final de Gestión de Residuos. Implantación y gestión</t>
  </si>
  <si>
    <t>IVA 21</t>
  </si>
  <si>
    <t>TOTAL</t>
  </si>
  <si>
    <t>PRESUPUESTO: 1ª FASE CONTROL PIEZOMETRICO Y AUTOMATIZACION LECTURA PENDULOS EN ARRIARAN</t>
  </si>
  <si>
    <t>Ud de implantación de medidas de seguridad y salud definidas en el Plan de Seguridad y Salud a realizar, incluso la propia redacción , tramitación de apertura del centro de trabajo, implantación de caseta vestuario,  WC, ... etc. Totalmente implantado</t>
  </si>
  <si>
    <t>TOTAL PRESUPUESTO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</si>
</sst>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;#,##0"/>
    <numFmt numFmtId="165" formatCode="###0.00;###0.00"/>
    <numFmt numFmtId="166" formatCode="#,##0.00\ &quot;€&quot;"/>
    <numFmt numFmtId="167" formatCode="#,##0.0\ &quot;€&quot;"/>
  </numFmts>
  <fonts count="12" x14ac:knownFonts="1">
    <font>
      <sz val="10"/>
      <color rgb="FF000000"/>
      <name val="Times New Roman"/>
      <charset val="204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justify" vertical="top"/>
    </xf>
    <xf numFmtId="0" fontId="1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justify" vertical="top" wrapText="1"/>
    </xf>
    <xf numFmtId="0" fontId="2" fillId="3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/>
    </xf>
    <xf numFmtId="0" fontId="6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left"/>
    </xf>
    <xf numFmtId="166" fontId="1" fillId="0" borderId="0" xfId="0" applyNumberFormat="1" applyFont="1" applyFill="1" applyAlignment="1" applyProtection="1">
      <protection locked="0"/>
    </xf>
    <xf numFmtId="166" fontId="9" fillId="0" borderId="0" xfId="0" applyNumberFormat="1" applyFont="1" applyFill="1" applyBorder="1" applyAlignment="1"/>
    <xf numFmtId="167" fontId="1" fillId="0" borderId="0" xfId="0" applyNumberFormat="1" applyFont="1" applyFill="1" applyAlignment="1" applyProtection="1">
      <protection locked="0"/>
    </xf>
    <xf numFmtId="167" fontId="3" fillId="0" borderId="0" xfId="0" applyNumberFormat="1" applyFont="1" applyFill="1" applyBorder="1" applyAlignment="1"/>
    <xf numFmtId="167" fontId="1" fillId="3" borderId="0" xfId="0" applyNumberFormat="1" applyFont="1" applyFill="1" applyBorder="1" applyAlignment="1">
      <alignment wrapText="1"/>
    </xf>
    <xf numFmtId="167" fontId="1" fillId="0" borderId="0" xfId="0" applyNumberFormat="1" applyFont="1" applyFill="1" applyBorder="1" applyAlignment="1">
      <alignment wrapText="1"/>
    </xf>
    <xf numFmtId="167" fontId="2" fillId="2" borderId="0" xfId="0" applyNumberFormat="1" applyFont="1" applyFill="1" applyBorder="1" applyAlignment="1">
      <alignment wrapText="1"/>
    </xf>
    <xf numFmtId="0" fontId="3" fillId="0" borderId="0" xfId="0" applyFont="1" applyFill="1" applyBorder="1" applyAlignment="1"/>
    <xf numFmtId="167" fontId="3" fillId="0" borderId="0" xfId="0" applyNumberFormat="1" applyFont="1" applyFill="1" applyBorder="1" applyAlignment="1">
      <alignment wrapText="1"/>
    </xf>
    <xf numFmtId="166" fontId="3" fillId="0" borderId="0" xfId="0" applyNumberFormat="1" applyFont="1" applyFill="1" applyBorder="1" applyAlignment="1"/>
    <xf numFmtId="166" fontId="1" fillId="3" borderId="0" xfId="0" applyNumberFormat="1" applyFont="1" applyFill="1" applyBorder="1" applyAlignment="1">
      <alignment wrapText="1"/>
    </xf>
    <xf numFmtId="166" fontId="1" fillId="0" borderId="0" xfId="0" applyNumberFormat="1" applyFont="1" applyFill="1" applyBorder="1" applyAlignment="1">
      <alignment wrapText="1"/>
    </xf>
    <xf numFmtId="166" fontId="1" fillId="2" borderId="0" xfId="0" applyNumberFormat="1" applyFont="1" applyFill="1" applyBorder="1" applyAlignment="1">
      <alignment wrapText="1"/>
    </xf>
    <xf numFmtId="166" fontId="3" fillId="0" borderId="0" xfId="0" applyNumberFormat="1" applyFont="1" applyFill="1" applyBorder="1" applyAlignment="1">
      <alignment wrapText="1"/>
    </xf>
    <xf numFmtId="166" fontId="4" fillId="0" borderId="0" xfId="0" applyNumberFormat="1" applyFont="1" applyFill="1" applyBorder="1" applyAlignment="1">
      <alignment wrapText="1"/>
    </xf>
    <xf numFmtId="166" fontId="7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/>
    <xf numFmtId="0" fontId="5" fillId="4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65" fontId="1" fillId="3" borderId="0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Fill="1" applyAlignment="1" applyProtection="1">
      <alignment horizontal="center" vertical="top"/>
      <protection locked="0"/>
    </xf>
    <xf numFmtId="165" fontId="1" fillId="0" borderId="0" xfId="0" applyNumberFormat="1" applyFont="1" applyFill="1" applyAlignment="1" applyProtection="1">
      <alignment horizontal="center" vertical="top"/>
      <protection locked="0"/>
    </xf>
    <xf numFmtId="166" fontId="8" fillId="0" borderId="0" xfId="0" applyNumberFormat="1" applyFont="1" applyFill="1" applyAlignment="1" applyProtection="1">
      <alignment horizontal="center" vertical="top"/>
      <protection locked="0"/>
    </xf>
    <xf numFmtId="165" fontId="3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vertical="top"/>
    </xf>
    <xf numFmtId="166" fontId="10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0"/>
  <sheetViews>
    <sheetView tabSelected="1" zoomScale="81" zoomScaleNormal="81" workbookViewId="0">
      <selection activeCell="B2" sqref="B2:E2"/>
    </sheetView>
  </sheetViews>
  <sheetFormatPr baseColWidth="10" defaultColWidth="9.33203125" defaultRowHeight="14.25" x14ac:dyDescent="0.2"/>
  <cols>
    <col min="1" max="1" width="17.6640625" style="43" customWidth="1"/>
    <col min="2" max="2" width="13.5" style="42" customWidth="1"/>
    <col min="3" max="3" width="81.33203125" style="13" customWidth="1"/>
    <col min="4" max="4" width="17.33203125" style="31" customWidth="1"/>
    <col min="5" max="5" width="21" style="25" customWidth="1"/>
    <col min="6" max="16384" width="9.33203125" style="1"/>
  </cols>
  <sheetData>
    <row r="2" spans="1:5" ht="66.75" customHeight="1" x14ac:dyDescent="0.2">
      <c r="A2" s="51"/>
      <c r="B2" s="62" t="s">
        <v>59</v>
      </c>
      <c r="C2" s="62"/>
      <c r="D2" s="62"/>
      <c r="E2" s="62"/>
    </row>
    <row r="3" spans="1:5" ht="27.75" customHeight="1" x14ac:dyDescent="0.2">
      <c r="A3" s="52"/>
    </row>
    <row r="4" spans="1:5" s="2" customFormat="1" ht="27" customHeight="1" x14ac:dyDescent="0.2">
      <c r="A4" s="6" t="s">
        <v>0</v>
      </c>
      <c r="B4" s="38" t="s">
        <v>18</v>
      </c>
      <c r="C4" s="6" t="s">
        <v>19</v>
      </c>
      <c r="D4" s="3" t="s">
        <v>55</v>
      </c>
      <c r="E4" s="7" t="s">
        <v>1</v>
      </c>
    </row>
    <row r="5" spans="1:5" s="2" customFormat="1" ht="27" customHeight="1" x14ac:dyDescent="0.2">
      <c r="A5" s="40" t="s">
        <v>20</v>
      </c>
      <c r="B5" s="40"/>
      <c r="C5" s="40"/>
      <c r="D5" s="40"/>
      <c r="E5" s="40"/>
    </row>
    <row r="6" spans="1:5" s="16" customFormat="1" ht="17.25" customHeight="1" x14ac:dyDescent="0.2">
      <c r="A6" s="53"/>
      <c r="B6" s="44"/>
      <c r="C6" s="8"/>
      <c r="D6" s="32"/>
      <c r="E6" s="26"/>
    </row>
    <row r="7" spans="1:5" ht="42" customHeight="1" x14ac:dyDescent="0.2">
      <c r="A7" s="54">
        <v>11</v>
      </c>
      <c r="B7" s="45">
        <v>1</v>
      </c>
      <c r="C7" s="9" t="s">
        <v>2</v>
      </c>
      <c r="D7" s="33">
        <v>3600</v>
      </c>
      <c r="E7" s="27">
        <f>B7*D7</f>
        <v>3600</v>
      </c>
    </row>
    <row r="8" spans="1:5" ht="33.75" customHeight="1" x14ac:dyDescent="0.2">
      <c r="A8" s="54">
        <v>12</v>
      </c>
      <c r="B8" s="45">
        <v>16</v>
      </c>
      <c r="C8" s="9" t="s">
        <v>3</v>
      </c>
      <c r="D8" s="33">
        <v>45</v>
      </c>
      <c r="E8" s="27">
        <f t="shared" ref="E8:E12" si="0">B8*D8</f>
        <v>720</v>
      </c>
    </row>
    <row r="9" spans="1:5" ht="46.5" customHeight="1" x14ac:dyDescent="0.2">
      <c r="A9" s="54">
        <v>13</v>
      </c>
      <c r="B9" s="45">
        <v>97.6</v>
      </c>
      <c r="C9" s="9" t="s">
        <v>4</v>
      </c>
      <c r="D9" s="33">
        <v>92</v>
      </c>
      <c r="E9" s="27">
        <f t="shared" si="0"/>
        <v>8979.1999999999989</v>
      </c>
    </row>
    <row r="10" spans="1:5" ht="40.5" customHeight="1" x14ac:dyDescent="0.2">
      <c r="A10" s="54">
        <v>14</v>
      </c>
      <c r="B10" s="45">
        <v>16</v>
      </c>
      <c r="C10" s="9" t="s">
        <v>5</v>
      </c>
      <c r="D10" s="33">
        <v>102</v>
      </c>
      <c r="E10" s="27">
        <f t="shared" si="0"/>
        <v>1632</v>
      </c>
    </row>
    <row r="11" spans="1:5" ht="47.25" customHeight="1" x14ac:dyDescent="0.2">
      <c r="A11" s="54">
        <v>15</v>
      </c>
      <c r="B11" s="45">
        <v>113.6</v>
      </c>
      <c r="C11" s="9" t="s">
        <v>6</v>
      </c>
      <c r="D11" s="33">
        <v>6.5</v>
      </c>
      <c r="E11" s="27">
        <f t="shared" si="0"/>
        <v>738.4</v>
      </c>
    </row>
    <row r="12" spans="1:5" ht="45.75" customHeight="1" x14ac:dyDescent="0.2">
      <c r="A12" s="54">
        <v>16</v>
      </c>
      <c r="B12" s="45">
        <v>0.5</v>
      </c>
      <c r="C12" s="9" t="s">
        <v>7</v>
      </c>
      <c r="D12" s="50" t="s">
        <v>8</v>
      </c>
      <c r="E12" s="27">
        <f t="shared" si="0"/>
        <v>825</v>
      </c>
    </row>
    <row r="13" spans="1:5" ht="15.75" customHeight="1" x14ac:dyDescent="0.2">
      <c r="A13" s="54"/>
      <c r="B13" s="45"/>
      <c r="C13" s="9"/>
      <c r="D13" s="33"/>
      <c r="E13" s="27"/>
    </row>
    <row r="14" spans="1:5" s="17" customFormat="1" ht="24" customHeight="1" x14ac:dyDescent="0.25">
      <c r="A14" s="55"/>
      <c r="B14" s="45"/>
      <c r="C14" s="10" t="s">
        <v>21</v>
      </c>
      <c r="D14" s="34"/>
      <c r="E14" s="28">
        <f>SUM(E7:E13)</f>
        <v>16494.599999999999</v>
      </c>
    </row>
    <row r="15" spans="1:5" ht="41.1" customHeight="1" x14ac:dyDescent="0.2">
      <c r="A15" s="54"/>
      <c r="B15" s="45"/>
      <c r="C15" s="9"/>
      <c r="D15" s="33"/>
      <c r="E15" s="27"/>
    </row>
    <row r="16" spans="1:5" ht="29.25" customHeight="1" x14ac:dyDescent="0.2">
      <c r="A16" s="40" t="s">
        <v>22</v>
      </c>
      <c r="B16" s="40"/>
      <c r="C16" s="40"/>
      <c r="D16" s="40"/>
      <c r="E16" s="40"/>
    </row>
    <row r="17" spans="1:5" s="18" customFormat="1" ht="12.75" customHeight="1" x14ac:dyDescent="0.2">
      <c r="A17" s="53"/>
      <c r="B17" s="44"/>
      <c r="C17" s="8"/>
      <c r="D17" s="32"/>
      <c r="E17" s="26"/>
    </row>
    <row r="18" spans="1:5" ht="101.25" customHeight="1" x14ac:dyDescent="0.2">
      <c r="A18" s="54">
        <v>21</v>
      </c>
      <c r="B18" s="45">
        <v>16</v>
      </c>
      <c r="C18" s="9" t="s">
        <v>9</v>
      </c>
      <c r="D18" s="33">
        <v>505</v>
      </c>
      <c r="E18" s="27">
        <f>B18*D18</f>
        <v>8080</v>
      </c>
    </row>
    <row r="19" spans="1:5" ht="41.1" customHeight="1" x14ac:dyDescent="0.2">
      <c r="A19" s="54">
        <v>22</v>
      </c>
      <c r="B19" s="45">
        <v>1480</v>
      </c>
      <c r="C19" s="9" t="s">
        <v>10</v>
      </c>
      <c r="D19" s="33">
        <v>1.65</v>
      </c>
      <c r="E19" s="27">
        <f t="shared" ref="E19:E22" si="1">B19*D19</f>
        <v>2442</v>
      </c>
    </row>
    <row r="20" spans="1:5" ht="35.1" customHeight="1" x14ac:dyDescent="0.2">
      <c r="A20" s="54">
        <v>23</v>
      </c>
      <c r="B20" s="45">
        <v>70</v>
      </c>
      <c r="C20" s="9" t="s">
        <v>11</v>
      </c>
      <c r="D20" s="33">
        <v>4.0999999999999996</v>
      </c>
      <c r="E20" s="27">
        <f t="shared" si="1"/>
        <v>287</v>
      </c>
    </row>
    <row r="21" spans="1:5" ht="35.1" customHeight="1" x14ac:dyDescent="0.2">
      <c r="A21" s="54">
        <v>24</v>
      </c>
      <c r="B21" s="45">
        <v>120</v>
      </c>
      <c r="C21" s="9" t="s">
        <v>12</v>
      </c>
      <c r="D21" s="33">
        <v>4.95</v>
      </c>
      <c r="E21" s="27">
        <f t="shared" si="1"/>
        <v>594</v>
      </c>
    </row>
    <row r="22" spans="1:5" ht="35.1" customHeight="1" x14ac:dyDescent="0.2">
      <c r="A22" s="54">
        <v>25</v>
      </c>
      <c r="B22" s="45">
        <v>190</v>
      </c>
      <c r="C22" s="9" t="s">
        <v>13</v>
      </c>
      <c r="D22" s="33">
        <v>6.02</v>
      </c>
      <c r="E22" s="27">
        <f t="shared" si="1"/>
        <v>1143.8</v>
      </c>
    </row>
    <row r="23" spans="1:5" ht="27" customHeight="1" x14ac:dyDescent="0.2">
      <c r="A23" s="54"/>
      <c r="B23" s="45"/>
      <c r="C23" s="9"/>
      <c r="D23" s="33"/>
      <c r="E23" s="27"/>
    </row>
    <row r="24" spans="1:5" ht="17.25" customHeight="1" x14ac:dyDescent="0.25">
      <c r="A24" s="54"/>
      <c r="B24" s="45"/>
      <c r="C24" s="10" t="s">
        <v>23</v>
      </c>
      <c r="D24" s="34"/>
      <c r="E24" s="28">
        <f>SUM(E16:E23)</f>
        <v>12546.8</v>
      </c>
    </row>
    <row r="25" spans="1:5" ht="35.1" customHeight="1" x14ac:dyDescent="0.2">
      <c r="A25" s="54"/>
      <c r="B25" s="45"/>
      <c r="C25" s="9"/>
      <c r="D25" s="33"/>
      <c r="E25" s="27"/>
    </row>
    <row r="26" spans="1:5" s="19" customFormat="1" ht="27.75" customHeight="1" x14ac:dyDescent="0.2">
      <c r="A26" s="40" t="s">
        <v>24</v>
      </c>
      <c r="B26" s="40"/>
      <c r="C26" s="40"/>
      <c r="D26" s="40"/>
      <c r="E26" s="40"/>
    </row>
    <row r="27" spans="1:5" s="19" customFormat="1" ht="19.5" customHeight="1" x14ac:dyDescent="0.2">
      <c r="A27" s="53"/>
      <c r="B27" s="44"/>
      <c r="C27" s="8"/>
      <c r="D27" s="32"/>
      <c r="E27" s="26"/>
    </row>
    <row r="28" spans="1:5" ht="105.95" customHeight="1" x14ac:dyDescent="0.2">
      <c r="A28" s="54">
        <v>31</v>
      </c>
      <c r="B28" s="45">
        <v>1</v>
      </c>
      <c r="C28" s="9" t="s">
        <v>14</v>
      </c>
      <c r="D28" s="33">
        <v>4755.5</v>
      </c>
      <c r="E28" s="27">
        <f>B28*D28</f>
        <v>4755.5</v>
      </c>
    </row>
    <row r="29" spans="1:5" ht="105.95" customHeight="1" x14ac:dyDescent="0.2">
      <c r="A29" s="54">
        <v>32</v>
      </c>
      <c r="B29" s="45">
        <v>1</v>
      </c>
      <c r="C29" s="9" t="s">
        <v>15</v>
      </c>
      <c r="D29" s="33">
        <v>3689.5</v>
      </c>
      <c r="E29" s="27">
        <f t="shared" ref="E29:E30" si="2">B29*D29</f>
        <v>3689.5</v>
      </c>
    </row>
    <row r="30" spans="1:5" ht="41.1" customHeight="1" x14ac:dyDescent="0.2">
      <c r="A30" s="54">
        <v>33</v>
      </c>
      <c r="B30" s="45">
        <v>50</v>
      </c>
      <c r="C30" s="9" t="s">
        <v>16</v>
      </c>
      <c r="D30" s="33">
        <v>1.58</v>
      </c>
      <c r="E30" s="27">
        <f t="shared" si="2"/>
        <v>79</v>
      </c>
    </row>
    <row r="31" spans="1:5" ht="22.5" customHeight="1" x14ac:dyDescent="0.2">
      <c r="A31" s="54"/>
      <c r="B31" s="45"/>
      <c r="C31" s="9"/>
      <c r="D31" s="33"/>
      <c r="E31" s="27"/>
    </row>
    <row r="32" spans="1:5" ht="20.25" customHeight="1" x14ac:dyDescent="0.25">
      <c r="A32" s="54"/>
      <c r="B32" s="45"/>
      <c r="C32" s="10" t="s">
        <v>25</v>
      </c>
      <c r="D32" s="34"/>
      <c r="E32" s="28">
        <f>SUM(E28:E31)</f>
        <v>8524</v>
      </c>
    </row>
    <row r="33" spans="1:5" ht="41.1" customHeight="1" x14ac:dyDescent="0.2">
      <c r="A33" s="54"/>
      <c r="B33" s="45"/>
      <c r="C33" s="9"/>
      <c r="D33" s="33"/>
      <c r="E33" s="27"/>
    </row>
    <row r="34" spans="1:5" ht="24.75" customHeight="1" x14ac:dyDescent="0.2">
      <c r="A34" s="40" t="s">
        <v>17</v>
      </c>
      <c r="B34" s="40"/>
      <c r="C34" s="40"/>
      <c r="D34" s="40"/>
      <c r="E34" s="40"/>
    </row>
    <row r="35" spans="1:5" ht="24.75" customHeight="1" x14ac:dyDescent="0.2">
      <c r="A35" s="53"/>
      <c r="B35" s="44"/>
      <c r="C35" s="8"/>
      <c r="D35" s="32"/>
      <c r="E35" s="26"/>
    </row>
    <row r="36" spans="1:5" ht="55.5" customHeight="1" x14ac:dyDescent="0.2">
      <c r="A36" s="54">
        <v>41</v>
      </c>
      <c r="B36" s="45">
        <v>1</v>
      </c>
      <c r="C36" s="9" t="s">
        <v>50</v>
      </c>
      <c r="D36" s="33">
        <v>550</v>
      </c>
      <c r="E36" s="27">
        <f>B36*D36</f>
        <v>550</v>
      </c>
    </row>
    <row r="37" spans="1:5" ht="69.75" customHeight="1" x14ac:dyDescent="0.2">
      <c r="A37" s="54">
        <v>42</v>
      </c>
      <c r="B37" s="45">
        <v>1</v>
      </c>
      <c r="C37" s="9" t="s">
        <v>53</v>
      </c>
      <c r="D37" s="33">
        <v>5530</v>
      </c>
      <c r="E37" s="27">
        <f t="shared" ref="E37:E39" si="3">B37*D37</f>
        <v>5530</v>
      </c>
    </row>
    <row r="38" spans="1:5" ht="62.1" customHeight="1" x14ac:dyDescent="0.2">
      <c r="A38" s="54">
        <v>43</v>
      </c>
      <c r="B38" s="45">
        <v>1</v>
      </c>
      <c r="C38" s="9" t="s">
        <v>54</v>
      </c>
      <c r="D38" s="33">
        <v>1198.2</v>
      </c>
      <c r="E38" s="27">
        <f t="shared" si="3"/>
        <v>1198.2</v>
      </c>
    </row>
    <row r="39" spans="1:5" ht="34.5" customHeight="1" x14ac:dyDescent="0.2">
      <c r="A39" s="54">
        <v>44</v>
      </c>
      <c r="B39" s="45">
        <v>1</v>
      </c>
      <c r="C39" s="9" t="s">
        <v>49</v>
      </c>
      <c r="D39" s="33">
        <v>1025</v>
      </c>
      <c r="E39" s="27">
        <f t="shared" si="3"/>
        <v>1025</v>
      </c>
    </row>
    <row r="40" spans="1:5" ht="12" customHeight="1" x14ac:dyDescent="0.2">
      <c r="A40" s="52"/>
    </row>
    <row r="41" spans="1:5" ht="18" customHeight="1" x14ac:dyDescent="0.25">
      <c r="A41" s="52"/>
      <c r="C41" s="10" t="s">
        <v>26</v>
      </c>
      <c r="D41" s="34"/>
      <c r="E41" s="28">
        <f>SUM(E36:E40)</f>
        <v>8303.2000000000007</v>
      </c>
    </row>
    <row r="42" spans="1:5" ht="23.25" customHeight="1" x14ac:dyDescent="0.2">
      <c r="A42" s="52"/>
    </row>
    <row r="43" spans="1:5" ht="26.25" customHeight="1" x14ac:dyDescent="0.2">
      <c r="A43" s="40" t="s">
        <v>33</v>
      </c>
      <c r="B43" s="40"/>
      <c r="C43" s="40"/>
      <c r="D43" s="40"/>
      <c r="E43" s="40"/>
    </row>
    <row r="44" spans="1:5" ht="16.5" customHeight="1" x14ac:dyDescent="0.2">
      <c r="A44" s="56"/>
      <c r="B44" s="44"/>
      <c r="C44" s="11"/>
      <c r="E44" s="29"/>
    </row>
    <row r="45" spans="1:5" ht="121.5" customHeight="1" x14ac:dyDescent="0.2">
      <c r="A45" s="57">
        <v>45</v>
      </c>
      <c r="B45" s="46">
        <v>14.1</v>
      </c>
      <c r="C45" s="4" t="s">
        <v>35</v>
      </c>
      <c r="D45" s="22">
        <v>8</v>
      </c>
      <c r="E45" s="24">
        <f t="shared" ref="E45:E58" si="4">D45*B45</f>
        <v>112.8</v>
      </c>
    </row>
    <row r="46" spans="1:5" ht="120.75" customHeight="1" x14ac:dyDescent="0.2">
      <c r="A46" s="57">
        <v>46</v>
      </c>
      <c r="B46" s="46">
        <v>0.2</v>
      </c>
      <c r="C46" s="4" t="s">
        <v>36</v>
      </c>
      <c r="D46" s="22">
        <v>8</v>
      </c>
      <c r="E46" s="24">
        <f t="shared" si="4"/>
        <v>1.6</v>
      </c>
    </row>
    <row r="47" spans="1:5" ht="134.25" customHeight="1" x14ac:dyDescent="0.2">
      <c r="A47" s="57">
        <v>47</v>
      </c>
      <c r="B47" s="46">
        <v>0.5</v>
      </c>
      <c r="C47" s="4" t="s">
        <v>37</v>
      </c>
      <c r="D47" s="22">
        <v>20</v>
      </c>
      <c r="E47" s="24">
        <f t="shared" si="4"/>
        <v>10</v>
      </c>
    </row>
    <row r="48" spans="1:5" ht="120.75" customHeight="1" x14ac:dyDescent="0.2">
      <c r="A48" s="57">
        <v>48</v>
      </c>
      <c r="B48" s="46">
        <v>0.1</v>
      </c>
      <c r="C48" s="4" t="s">
        <v>38</v>
      </c>
      <c r="D48" s="22">
        <v>45</v>
      </c>
      <c r="E48" s="24">
        <f t="shared" si="4"/>
        <v>4.5</v>
      </c>
    </row>
    <row r="49" spans="1:5" ht="123" customHeight="1" x14ac:dyDescent="0.2">
      <c r="A49" s="57">
        <v>49</v>
      </c>
      <c r="B49" s="46">
        <v>0.8</v>
      </c>
      <c r="C49" s="4" t="s">
        <v>39</v>
      </c>
      <c r="D49" s="22">
        <v>26</v>
      </c>
      <c r="E49" s="24">
        <f t="shared" si="4"/>
        <v>20.8</v>
      </c>
    </row>
    <row r="50" spans="1:5" ht="137.25" customHeight="1" x14ac:dyDescent="0.2">
      <c r="A50" s="57">
        <v>50</v>
      </c>
      <c r="B50" s="46">
        <v>0.1</v>
      </c>
      <c r="C50" s="4" t="s">
        <v>40</v>
      </c>
      <c r="D50" s="22">
        <v>15</v>
      </c>
      <c r="E50" s="24">
        <f t="shared" si="4"/>
        <v>1.5</v>
      </c>
    </row>
    <row r="51" spans="1:5" ht="124.5" customHeight="1" x14ac:dyDescent="0.2">
      <c r="A51" s="57">
        <v>51</v>
      </c>
      <c r="B51" s="46">
        <v>0.12</v>
      </c>
      <c r="C51" s="4" t="s">
        <v>51</v>
      </c>
      <c r="D51" s="22">
        <v>0</v>
      </c>
      <c r="E51" s="24">
        <f t="shared" si="4"/>
        <v>0</v>
      </c>
    </row>
    <row r="52" spans="1:5" ht="126.75" customHeight="1" x14ac:dyDescent="0.2">
      <c r="A52" s="57">
        <v>52</v>
      </c>
      <c r="B52" s="46">
        <v>0.25</v>
      </c>
      <c r="C52" s="4" t="s">
        <v>41</v>
      </c>
      <c r="D52" s="22">
        <v>8</v>
      </c>
      <c r="E52" s="24">
        <f t="shared" si="4"/>
        <v>2</v>
      </c>
    </row>
    <row r="53" spans="1:5" ht="147" customHeight="1" x14ac:dyDescent="0.2">
      <c r="A53" s="57">
        <v>53</v>
      </c>
      <c r="B53" s="46">
        <v>0.3</v>
      </c>
      <c r="C53" s="4" t="s">
        <v>42</v>
      </c>
      <c r="D53" s="22">
        <v>12</v>
      </c>
      <c r="E53" s="24">
        <f t="shared" si="4"/>
        <v>3.5999999999999996</v>
      </c>
    </row>
    <row r="54" spans="1:5" ht="120.75" customHeight="1" x14ac:dyDescent="0.2">
      <c r="A54" s="57">
        <v>54</v>
      </c>
      <c r="B54" s="46">
        <v>0.28000000000000003</v>
      </c>
      <c r="C54" s="4" t="s">
        <v>43</v>
      </c>
      <c r="D54" s="22">
        <v>14</v>
      </c>
      <c r="E54" s="24">
        <f t="shared" si="4"/>
        <v>3.9200000000000004</v>
      </c>
    </row>
    <row r="55" spans="1:5" ht="125.25" customHeight="1" x14ac:dyDescent="0.2">
      <c r="A55" s="57">
        <v>55</v>
      </c>
      <c r="B55" s="46">
        <v>0.18</v>
      </c>
      <c r="C55" s="4" t="s">
        <v>44</v>
      </c>
      <c r="D55" s="22">
        <v>66</v>
      </c>
      <c r="E55" s="24">
        <f t="shared" si="4"/>
        <v>11.879999999999999</v>
      </c>
    </row>
    <row r="56" spans="1:5" ht="152.25" customHeight="1" x14ac:dyDescent="0.2">
      <c r="A56" s="57">
        <v>56</v>
      </c>
      <c r="B56" s="46">
        <v>0</v>
      </c>
      <c r="C56" s="4" t="s">
        <v>45</v>
      </c>
      <c r="D56" s="22">
        <v>330</v>
      </c>
      <c r="E56" s="24">
        <f t="shared" si="4"/>
        <v>0</v>
      </c>
    </row>
    <row r="57" spans="1:5" ht="135.75" customHeight="1" x14ac:dyDescent="0.2">
      <c r="A57" s="57">
        <v>57</v>
      </c>
      <c r="B57" s="46">
        <v>0</v>
      </c>
      <c r="C57" s="4" t="s">
        <v>46</v>
      </c>
      <c r="D57" s="22">
        <v>330</v>
      </c>
      <c r="E57" s="24">
        <f t="shared" si="4"/>
        <v>0</v>
      </c>
    </row>
    <row r="58" spans="1:5" ht="72.75" customHeight="1" x14ac:dyDescent="0.2">
      <c r="A58" s="57">
        <v>58</v>
      </c>
      <c r="B58" s="46">
        <v>1</v>
      </c>
      <c r="C58" s="5" t="s">
        <v>56</v>
      </c>
      <c r="D58" s="22">
        <v>350</v>
      </c>
      <c r="E58" s="24">
        <f t="shared" si="4"/>
        <v>350</v>
      </c>
    </row>
    <row r="59" spans="1:5" ht="24.75" customHeight="1" x14ac:dyDescent="0.2">
      <c r="A59" s="57"/>
      <c r="B59" s="47"/>
      <c r="C59" s="4"/>
      <c r="D59" s="22"/>
      <c r="E59" s="24"/>
    </row>
    <row r="60" spans="1:5" ht="15.75" x14ac:dyDescent="0.25">
      <c r="C60" s="10" t="s">
        <v>47</v>
      </c>
      <c r="D60" s="34"/>
      <c r="E60" s="28">
        <f>SUM(E45:E59)</f>
        <v>522.59999999999991</v>
      </c>
    </row>
    <row r="63" spans="1:5" ht="27" customHeight="1" x14ac:dyDescent="0.2">
      <c r="A63" s="40" t="s">
        <v>34</v>
      </c>
      <c r="B63" s="40"/>
      <c r="C63" s="40"/>
      <c r="D63" s="40"/>
      <c r="E63" s="40"/>
    </row>
    <row r="64" spans="1:5" x14ac:dyDescent="0.2">
      <c r="A64" s="52"/>
    </row>
    <row r="65" spans="1:5" ht="75.75" customHeight="1" x14ac:dyDescent="0.2">
      <c r="A65" s="57">
        <v>59</v>
      </c>
      <c r="B65" s="48">
        <v>1</v>
      </c>
      <c r="C65" s="4" t="s">
        <v>60</v>
      </c>
      <c r="D65" s="22">
        <v>1650</v>
      </c>
      <c r="E65" s="22">
        <f>B65*D65</f>
        <v>1650</v>
      </c>
    </row>
    <row r="66" spans="1:5" ht="24" customHeight="1" x14ac:dyDescent="0.2">
      <c r="A66" s="52"/>
    </row>
    <row r="67" spans="1:5" ht="17.25" customHeight="1" x14ac:dyDescent="0.25">
      <c r="A67" s="52"/>
      <c r="C67" s="10" t="s">
        <v>48</v>
      </c>
      <c r="D67" s="34"/>
      <c r="E67" s="28">
        <f>SUM(E64:E65)</f>
        <v>1650</v>
      </c>
    </row>
    <row r="68" spans="1:5" x14ac:dyDescent="0.2">
      <c r="A68" s="52"/>
    </row>
    <row r="69" spans="1:5" ht="68.25" customHeight="1" x14ac:dyDescent="0.2"/>
    <row r="70" spans="1:5" ht="18" x14ac:dyDescent="0.2">
      <c r="A70" s="58"/>
      <c r="B70" s="45"/>
      <c r="C70" s="41" t="s">
        <v>27</v>
      </c>
      <c r="D70" s="41"/>
      <c r="E70" s="41"/>
    </row>
    <row r="71" spans="1:5" x14ac:dyDescent="0.2">
      <c r="A71" s="58"/>
      <c r="B71" s="45"/>
      <c r="C71" s="12"/>
      <c r="D71" s="35"/>
      <c r="E71" s="30"/>
    </row>
    <row r="72" spans="1:5" x14ac:dyDescent="0.2">
      <c r="A72" s="52"/>
    </row>
    <row r="73" spans="1:5" ht="15.75" x14ac:dyDescent="0.25">
      <c r="C73" s="14" t="s">
        <v>28</v>
      </c>
      <c r="D73" s="36"/>
      <c r="E73" s="36">
        <f>E14</f>
        <v>16494.599999999999</v>
      </c>
    </row>
    <row r="74" spans="1:5" ht="15.75" x14ac:dyDescent="0.25">
      <c r="A74" s="52"/>
      <c r="C74" s="15"/>
      <c r="D74" s="37"/>
      <c r="E74" s="37"/>
    </row>
    <row r="75" spans="1:5" ht="15.75" x14ac:dyDescent="0.25">
      <c r="A75" s="52"/>
      <c r="C75" s="14" t="s">
        <v>29</v>
      </c>
      <c r="D75" s="36"/>
      <c r="E75" s="36">
        <f>E24</f>
        <v>12546.8</v>
      </c>
    </row>
    <row r="76" spans="1:5" ht="15.75" x14ac:dyDescent="0.25">
      <c r="A76" s="52"/>
      <c r="C76" s="15"/>
      <c r="D76" s="37"/>
      <c r="E76" s="37"/>
    </row>
    <row r="77" spans="1:5" ht="15.75" x14ac:dyDescent="0.25">
      <c r="A77" s="52"/>
      <c r="C77" s="14" t="s">
        <v>52</v>
      </c>
      <c r="D77" s="36"/>
      <c r="E77" s="36">
        <f>E32</f>
        <v>8524</v>
      </c>
    </row>
    <row r="78" spans="1:5" ht="15.75" x14ac:dyDescent="0.25">
      <c r="A78" s="52"/>
      <c r="C78" s="15"/>
      <c r="D78" s="37"/>
      <c r="E78" s="37"/>
    </row>
    <row r="79" spans="1:5" ht="15.75" x14ac:dyDescent="0.25">
      <c r="A79" s="52"/>
      <c r="C79" s="14" t="s">
        <v>30</v>
      </c>
      <c r="D79" s="36"/>
      <c r="E79" s="36">
        <f>E41</f>
        <v>8303.2000000000007</v>
      </c>
    </row>
    <row r="80" spans="1:5" ht="15.75" x14ac:dyDescent="0.25">
      <c r="A80" s="52"/>
      <c r="C80" s="14"/>
      <c r="D80" s="36"/>
      <c r="E80" s="36"/>
    </row>
    <row r="81" spans="1:5" ht="15.75" x14ac:dyDescent="0.25">
      <c r="A81" s="52"/>
      <c r="C81" s="14" t="s">
        <v>31</v>
      </c>
      <c r="D81" s="36"/>
      <c r="E81" s="36">
        <f>E60</f>
        <v>522.59999999999991</v>
      </c>
    </row>
    <row r="82" spans="1:5" ht="15.75" x14ac:dyDescent="0.25">
      <c r="A82" s="52"/>
      <c r="C82" s="14"/>
      <c r="D82" s="36"/>
      <c r="E82" s="36"/>
    </row>
    <row r="83" spans="1:5" ht="15.75" x14ac:dyDescent="0.25">
      <c r="A83" s="52"/>
      <c r="C83" s="14" t="s">
        <v>32</v>
      </c>
      <c r="D83" s="36"/>
      <c r="E83" s="36">
        <f>E67</f>
        <v>1650</v>
      </c>
    </row>
    <row r="84" spans="1:5" ht="16.5" thickBot="1" x14ac:dyDescent="0.3">
      <c r="A84" s="52"/>
      <c r="C84" s="15"/>
      <c r="D84" s="37"/>
      <c r="E84" s="39"/>
    </row>
    <row r="85" spans="1:5" ht="15.75" x14ac:dyDescent="0.25">
      <c r="A85" s="52"/>
      <c r="C85" s="15"/>
      <c r="D85" s="37"/>
      <c r="E85" s="37"/>
    </row>
    <row r="86" spans="1:5" s="21" customFormat="1" ht="21.75" customHeight="1" x14ac:dyDescent="0.25">
      <c r="A86" s="43"/>
      <c r="B86" s="49"/>
      <c r="C86" s="20" t="s">
        <v>61</v>
      </c>
      <c r="D86" s="23"/>
      <c r="E86" s="23">
        <f>SUM(E73:E84)</f>
        <v>48041.19999999999</v>
      </c>
    </row>
    <row r="87" spans="1:5" x14ac:dyDescent="0.2">
      <c r="E87" s="31"/>
    </row>
    <row r="88" spans="1:5" ht="15" x14ac:dyDescent="0.2">
      <c r="C88" s="59" t="s">
        <v>57</v>
      </c>
      <c r="D88" s="60"/>
      <c r="E88" s="60">
        <f>E86*0.21</f>
        <v>10088.651999999998</v>
      </c>
    </row>
    <row r="89" spans="1:5" x14ac:dyDescent="0.2">
      <c r="E89" s="31"/>
    </row>
    <row r="90" spans="1:5" ht="18" x14ac:dyDescent="0.25">
      <c r="C90" s="61" t="s">
        <v>58</v>
      </c>
      <c r="D90" s="23"/>
      <c r="E90" s="23">
        <f>E86+E88</f>
        <v>58129.851999999984</v>
      </c>
    </row>
  </sheetData>
  <mergeCells count="8">
    <mergeCell ref="B2:E2"/>
    <mergeCell ref="A63:E63"/>
    <mergeCell ref="C70:E70"/>
    <mergeCell ref="A43:E43"/>
    <mergeCell ref="A5:E5"/>
    <mergeCell ref="A16:E16"/>
    <mergeCell ref="A26:E26"/>
    <mergeCell ref="A34:E34"/>
  </mergeCells>
  <pageMargins left="0.23622047244094491" right="0.23622047244094491" top="0.55118110236220474" bottom="0.94488188976377963" header="0.11811023622047245" footer="0.11811023622047245"/>
  <pageSetup paperSize="9" scale="47" fitToHeight="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SG20022702y03_Control PIE_integración EXT_TER_auto PEN_ARRIARÁN.xls</dc:title>
  <dc:creator>User</dc:creator>
  <cp:lastModifiedBy>JBenito</cp:lastModifiedBy>
  <cp:lastPrinted>2020-04-03T09:20:57Z</cp:lastPrinted>
  <dcterms:created xsi:type="dcterms:W3CDTF">2020-03-31T12:14:06Z</dcterms:created>
  <dcterms:modified xsi:type="dcterms:W3CDTF">2020-04-03T09:21:19Z</dcterms:modified>
</cp:coreProperties>
</file>