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531"/>
  <workbookPr defaultThemeVersion="202300"/>
  <mc:AlternateContent xmlns:mc="http://schemas.openxmlformats.org/markup-compatibility/2006">
    <mc:Choice Requires="x15">
      <x15ac:absPath xmlns:x15ac="http://schemas.microsoft.com/office/spreadsheetml/2010/11/ac" url="https://eusgipuzkoakour.sharepoint.com/sites/PROIEKTUAK/Documentos compartidos/Goi Sare Proiektuak/PR-2024-020. PROYECTO PERTE URA/12. EXPEDIENTE/CONTRATA 4. CAUDALIMETROS/EDITABLE/PRESUPUESTO/"/>
    </mc:Choice>
  </mc:AlternateContent>
  <xr:revisionPtr revIDLastSave="0" documentId="8_{C9CFF42E-FD04-4881-98B3-85B315C480E4}" xr6:coauthVersionLast="47" xr6:coauthVersionMax="47" xr10:uidLastSave="{00000000-0000-0000-0000-000000000000}"/>
  <bookViews>
    <workbookView xWindow="28680" yWindow="-120" windowWidth="20730" windowHeight="1176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4" i="1" l="1"/>
  <c r="F64" i="1"/>
  <c r="G53" i="1"/>
  <c r="G62" i="1"/>
  <c r="E53" i="1"/>
  <c r="F53" i="1"/>
  <c r="F62" i="1"/>
  <c r="G60" i="1"/>
  <c r="G58" i="1"/>
  <c r="G56" i="1"/>
  <c r="G54" i="1"/>
  <c r="G9" i="1"/>
  <c r="G51" i="1"/>
  <c r="E9" i="1"/>
  <c r="F9" i="1"/>
  <c r="F51" i="1"/>
  <c r="G36" i="1"/>
  <c r="G49" i="1"/>
  <c r="E36" i="1"/>
  <c r="F36" i="1"/>
  <c r="F49" i="1"/>
  <c r="G47" i="1"/>
  <c r="G45" i="1"/>
  <c r="G43" i="1"/>
  <c r="G41" i="1"/>
  <c r="G39" i="1"/>
  <c r="G37" i="1"/>
  <c r="G10" i="1"/>
  <c r="G34" i="1"/>
  <c r="E10" i="1"/>
  <c r="F10" i="1"/>
  <c r="F34" i="1"/>
  <c r="G32" i="1"/>
  <c r="G30" i="1"/>
  <c r="G28" i="1"/>
  <c r="G26" i="1"/>
  <c r="G24" i="1"/>
  <c r="G22" i="1"/>
  <c r="G20" i="1"/>
  <c r="G18" i="1"/>
  <c r="G16" i="1"/>
  <c r="G14" i="1"/>
  <c r="G12" i="1"/>
  <c r="G4" i="1"/>
  <c r="G7" i="1"/>
  <c r="E4" i="1"/>
  <c r="F4" i="1"/>
  <c r="F7" i="1"/>
  <c r="G5" i="1"/>
</calcChain>
</file>

<file path=xl/sharedStrings.xml><?xml version="1.0" encoding="utf-8"?>
<sst xmlns="http://schemas.openxmlformats.org/spreadsheetml/2006/main" count="146" uniqueCount="94">
  <si>
    <t>PERTE URA. PAQUETE 4. CAUDALIMETROS</t>
  </si>
  <si>
    <t>Presupuesto</t>
  </si>
  <si>
    <t>Código</t>
  </si>
  <si>
    <t>Resumen</t>
  </si>
  <si>
    <t>ImpPres</t>
  </si>
  <si>
    <t>Nat</t>
  </si>
  <si>
    <t>Ud</t>
  </si>
  <si>
    <t>CanPres</t>
  </si>
  <si>
    <t>PrPres</t>
  </si>
  <si>
    <t xml:space="preserve">01           </t>
  </si>
  <si>
    <t>TRABAJOS PRELIMINARES</t>
  </si>
  <si>
    <t>Capítulo</t>
  </si>
  <si>
    <t/>
  </si>
  <si>
    <t xml:space="preserve">01.01        </t>
  </si>
  <si>
    <t>Levantamiento de campo</t>
  </si>
  <si>
    <t>Partida</t>
  </si>
  <si>
    <t>u</t>
  </si>
  <si>
    <t xml:space="preserve">Levantamiento de campo para confirmar los datos de la memoria y de equipos a instalar. Informe sobre el levantamiento
</t>
  </si>
  <si>
    <t>01</t>
  </si>
  <si>
    <t xml:space="preserve">02           </t>
  </si>
  <si>
    <t>SUMINISTRO E INSTALACION CAUDALIMETROS</t>
  </si>
  <si>
    <t xml:space="preserve">02.01        </t>
  </si>
  <si>
    <t>SUMINISTROS DE NUEVOS CAUDALIMETROS y TARJETAS</t>
  </si>
  <si>
    <t xml:space="preserve">Suministro, instalación, cableado y puesta en marcha de un caudalímetro
</t>
  </si>
  <si>
    <t xml:space="preserve">DN50         </t>
  </si>
  <si>
    <t>Suministro de caudalímetro completo DN50</t>
  </si>
  <si>
    <t xml:space="preserve">Partida para el suministro de caudalímetro electromagnético Siemens en DN50,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</si>
  <si>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DN65         </t>
  </si>
  <si>
    <t>Suministro de caudalímetro completo DN65</t>
  </si>
  <si>
    <t xml:space="preserve">Partida para el suministro de caudalímetro electromagnético Siemens en DN65,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</si>
  <si>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DN80         </t>
  </si>
  <si>
    <t>Suministro de caudalímetro completo DN80</t>
  </si>
  <si>
    <t xml:space="preserve">Partida para el suministro de caudalímetro electromagnético Siemens en DN80,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</si>
  <si>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DN100        </t>
  </si>
  <si>
    <t>Suministro de caudalímetro completo DN100</t>
  </si>
  <si>
    <t xml:space="preserve">Partida para el suministro de caudalímetro electromagnético Siemens en DN100,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</si>
  <si>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DN125        </t>
  </si>
  <si>
    <t>Suministro de caudalímetro completo DN125</t>
  </si>
  <si>
    <t xml:space="preserve">Partida para el suministro de caudalímetro electromagnético Siemens en DN125,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</si>
  <si>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DN150        </t>
  </si>
  <si>
    <t>Suministro de caudalímetro completo DN150</t>
  </si>
  <si>
    <t xml:space="preserve">Partida para el suministro de caudalímetro electromagnético Siemens en DN150,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</si>
  <si>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DN200        </t>
  </si>
  <si>
    <t>Suministro de caudalímetro completo DN200</t>
  </si>
  <si>
    <t xml:space="preserve">Partida para el suministro de caudalímetro electromagnético Siemens en DN200,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</si>
  <si>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DN250        </t>
  </si>
  <si>
    <t>Suministro de caudalímetro completo DN250</t>
  </si>
  <si>
    <t xml:space="preserve">DN300        </t>
  </si>
  <si>
    <t>Suministro de caudalímetro completo DN300</t>
  </si>
  <si>
    <t xml:space="preserve">Partida para el suministro de caudalímetro electromagnético Siemens en DN300, formado por sensor MAG5100W y amplificador de medida MAG6000 dotado de tarjeta de comunicaciones Modbus. Incluso conjunto de accesorios formado por unidad de montaje en pared, juego de cables para comunicación Modbus y analógico, masilla sellante y todos aquellos accesorios para la completa instalación de la unidad.
</t>
  </si>
  <si>
    <t xml:space="preserve">CLAMP-ON     </t>
  </si>
  <si>
    <t>Suministro de caudalimetro tipo clamp-on 1 haz</t>
  </si>
  <si>
    <t xml:space="preserve">Caudalímetro monohaz por ultrasonidos tiempo de tránsito, para medida de caudal en tubería llena.
-Diámetros de la conducción: desde DN15 a DN4000.
- Material de la conducción: acero, acero inox, fundición, cobre, aluminio, fibra de vidrio,etc.
-Grado de protección: IP66 caja de la electrónica. IP68 transductores.
-Display: 2*20 LCD retroiluminado.
-Salidas: analógica 4…20mA.
Colector abierto.
Relé: pulsos, alarmas.
Modbus RTU
-Precisión: 1%.
-Puerto serie: RS232
-Velocidad del fluído: 12m/s.
-Tipo de fluído: agua, agua salada, etc, cualquier líquido con capacidad de propagación de sondas ultrasónicas.
-Temperatura de funcionamiento: -30º…80ºC.
-Alimentación: 230Vac
-Tipo de sensor: TM-1 (DN50 – DN700)
-Distancia máxima entre sensores y electrónicas: 200m.
-Dimensiones de la caja: 180*120*74mm.
-Material de la caja: aluminio.
-Montaje: en pared.
Los sensores vienen con 5 metros de cable incorporado. El equipo viene con elementos de fijación de sensor hasta DN900, para diámetros superiores, el cliente deberá de proveer los materiales necesarios para la instalación de sensores. ( cinchas, cadenas, soportes, etc).
</t>
  </si>
  <si>
    <t xml:space="preserve">TARJ_MODB    </t>
  </si>
  <si>
    <t>Suministro de modulos Modbus RTU para MAG6000</t>
  </si>
  <si>
    <t xml:space="preserve">Suministro de módulo de comunicaciones Modbus RTU para convertidor de señal MAG6000
</t>
  </si>
  <si>
    <t>02.01</t>
  </si>
  <si>
    <t xml:space="preserve">02.02        </t>
  </si>
  <si>
    <t>INSTALACION DE CAUDALIMETROS</t>
  </si>
  <si>
    <t xml:space="preserve">02.02.01     </t>
  </si>
  <si>
    <t>3.1. Instalación de caudalímetros en desagüe de fondo de presas</t>
  </si>
  <si>
    <t xml:space="preserve">Instalación del caudalímetro tipo clamp-on sobre conducto de desagüe de fondo, incluso tendido de cableado hasta el controlador de presa y configuración inicial. Totalmente terminado.
</t>
  </si>
  <si>
    <t xml:space="preserve">02.02.02     </t>
  </si>
  <si>
    <t>3.2.2. Instalación de caudalímetros en entrada a deposito ETAP</t>
  </si>
  <si>
    <t xml:space="preserve">Instalación del caudalímetro tipo clamp-on sobre conducto DN500 a la salida del canal de filtración de la ETAP de Barrendiola. Incluso cata manual, construcción de arqueta y tapa. cableado hasta el controlador de presa. Totalmente terminado
</t>
  </si>
  <si>
    <t xml:space="preserve">02.02.03     </t>
  </si>
  <si>
    <t>3.3.2 Instalación de caudalímetros en salida depósito ETAP</t>
  </si>
  <si>
    <t xml:space="preserve">Instalación del caudalímetro tipo clamp-on sobre conducto de salida de depósito de ETAP, incluso tendido de cableado hasta el controlador y configuración inicial. Totalmente terminado.
</t>
  </si>
  <si>
    <t xml:space="preserve">02.02.04     </t>
  </si>
  <si>
    <t>3.4.1 Instalación de caudalímetros nuevo</t>
  </si>
  <si>
    <t xml:space="preserve">Instalación de caudalímetro electromagnético allí donde no se disponía de caudalímetro, incluso trabajos auxiliares de calderería para adaptación de conducción. cableado hasta el controlador de depósito y terminado. Aplica para tuberías de fundición, fibrocemento y metálica.
</t>
  </si>
  <si>
    <t xml:space="preserve">02.02.05     </t>
  </si>
  <si>
    <t>3.4.2 Instalación de caudalímetros sobre existente</t>
  </si>
  <si>
    <t xml:space="preserve">Instalación de caudalímetro electromagnético allí donde SI se disponía de caudalímetro.
</t>
  </si>
  <si>
    <t xml:space="preserve">02.02.06     </t>
  </si>
  <si>
    <t>3.4.3 Instalación de tarjeta comunicaciones Modbus</t>
  </si>
  <si>
    <t>02.02</t>
  </si>
  <si>
    <t>02</t>
  </si>
  <si>
    <t xml:space="preserve">03           </t>
  </si>
  <si>
    <t>AUXILIARES</t>
  </si>
  <si>
    <t xml:space="preserve">03.01        </t>
  </si>
  <si>
    <t>Documentación as-built PERTE</t>
  </si>
  <si>
    <t xml:space="preserve">Entrega de documentación final de obra y así como la documentación y evidencias de lo ejecutado, en base a los criterios establecidos en los fondos PRTR, PERTE URA y los propios criterios de Gipuzkoako Urak
</t>
  </si>
  <si>
    <t xml:space="preserve">03.02        </t>
  </si>
  <si>
    <t>Gestión de residuos</t>
  </si>
  <si>
    <t xml:space="preserve">Redacción del Plan de Gestión de residuos y su cumplimiento
</t>
  </si>
  <si>
    <t xml:space="preserve">03.03        </t>
  </si>
  <si>
    <t>Seguridad y Salud</t>
  </si>
  <si>
    <t xml:space="preserve">Redacción del Plan de Seguridad y Salud y su cumplimiento
</t>
  </si>
  <si>
    <t xml:space="preserve">03.04        </t>
  </si>
  <si>
    <t>Amianto</t>
  </si>
  <si>
    <t xml:space="preserve">Redacción, tramitación del plan y posterior gestión dle amianto producido en obra. 
</t>
  </si>
  <si>
    <t>03</t>
  </si>
  <si>
    <t>PERTE_4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</si>
</sst>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Aptos Narrow"/>
      <family val="2"/>
      <scheme val="minor"/>
    </font>
    <font>
      <b/>
      <sz val="10"/>
      <color theme="1"/>
      <name val="Aptos Narrow"/>
      <family val="2"/>
      <scheme val="minor"/>
    </font>
    <font>
      <b/>
      <sz val="14"/>
      <color theme="1"/>
      <name val="Aptos Narrow"/>
      <family val="2"/>
      <scheme val="minor"/>
    </font>
    <font>
      <sz val="8"/>
      <color theme="1"/>
      <name val="Aptos Narrow"/>
      <family val="2"/>
      <scheme val="minor"/>
    </font>
    <font>
      <b/>
      <sz val="8"/>
      <color theme="1"/>
      <name val="Aptos Narrow"/>
      <family val="2"/>
      <scheme val="minor"/>
    </font>
    <font>
      <b/>
      <i/>
      <sz val="10"/>
      <color theme="1"/>
      <name val="Aptos Narrow"/>
      <family val="2"/>
      <scheme val="minor"/>
    </font>
  </fonts>
  <fills count="6">
    <fill>
      <patternFill patternType="none"/>
    </fill>
    <fill>
      <patternFill patternType="gray125"/>
    </fill>
    <fill>
      <patternFill patternType="solid">
        <fgColor indexed="26"/>
        <bgColor indexed="64"/>
      </patternFill>
    </fill>
    <fill>
      <patternFill patternType="solid">
        <fgColor indexed="44"/>
        <bgColor indexed="64"/>
      </patternFill>
    </fill>
    <fill>
      <patternFill patternType="solid">
        <fgColor indexed="8"/>
        <bgColor indexed="64"/>
      </patternFill>
    </fill>
    <fill>
      <patternFill patternType="solid">
        <fgColor indexed="42"/>
        <bgColor indexed="64"/>
      </patternFill>
    </fill>
  </fills>
  <borders count="1">
    <border>
      <left/>
      <right/>
      <top/>
      <bottom/>
      <diagonal/>
    </border>
  </borders>
  <cellStyleXfs count="1">
    <xf numFmtId="0" fontId="0" fillId="0" borderId="0"/>
  </cellStyleXfs>
  <cellXfs count="24">
    <xf numFmtId="0" fontId="0" fillId="0" borderId="0" xfId="0"/>
    <xf numFmtId="49" fontId="1" fillId="0" borderId="0" xfId="0" applyNumberFormat="1" applyFont="1"/>
    <xf numFmtId="0" fontId="1" fillId="0" borderId="0" xfId="0" applyFont="1"/>
    <xf numFmtId="49" fontId="2" fillId="0" borderId="0" xfId="0" applyNumberFormat="1" applyFont="1" applyAlignment="1">
      <alignment vertical="top"/>
    </xf>
    <xf numFmtId="0" fontId="2" fillId="0" borderId="0" xfId="0" applyFont="1" applyAlignment="1">
      <alignment vertical="top"/>
    </xf>
    <xf numFmtId="49" fontId="5" fillId="0" borderId="0" xfId="0" applyNumberFormat="1" applyFont="1" applyAlignment="1">
      <alignment vertical="top"/>
    </xf>
    <xf numFmtId="49" fontId="5" fillId="0" borderId="0" xfId="0" applyNumberFormat="1" applyFont="1" applyAlignment="1">
      <alignment horizontal="right" vertical="top"/>
    </xf>
    <xf numFmtId="49" fontId="4" fillId="3" borderId="0" xfId="0" applyNumberFormat="1" applyFont="1" applyFill="1" applyAlignment="1">
      <alignment vertical="top"/>
    </xf>
    <xf numFmtId="3" fontId="4" fillId="2" borderId="0" xfId="0" applyNumberFormat="1" applyFont="1" applyFill="1" applyAlignment="1">
      <alignment vertical="top"/>
    </xf>
    <xf numFmtId="4" fontId="4" fillId="2" borderId="0" xfId="0" applyNumberFormat="1" applyFont="1" applyFill="1" applyAlignment="1">
      <alignment vertical="top"/>
    </xf>
    <xf numFmtId="49" fontId="3" fillId="0" borderId="0" xfId="0" applyNumberFormat="1" applyFont="1" applyAlignment="1">
      <alignment vertical="top"/>
    </xf>
    <xf numFmtId="4" fontId="3" fillId="0" borderId="0" xfId="0" applyNumberFormat="1" applyFont="1" applyAlignment="1">
      <alignment vertical="top"/>
    </xf>
    <xf numFmtId="4" fontId="3" fillId="2" borderId="0" xfId="0" applyNumberFormat="1" applyFont="1" applyFill="1" applyAlignment="1">
      <alignment vertical="top"/>
    </xf>
    <xf numFmtId="0" fontId="3" fillId="0" borderId="0" xfId="0" applyFont="1" applyAlignment="1">
      <alignment vertical="top"/>
    </xf>
    <xf numFmtId="0" fontId="3" fillId="0" borderId="0" xfId="0" applyFont="1" applyAlignment="1">
      <alignment vertical="top" wrapText="1"/>
    </xf>
    <xf numFmtId="3" fontId="3" fillId="0" borderId="0" xfId="0" applyNumberFormat="1" applyFont="1" applyAlignment="1">
      <alignment vertical="top"/>
    </xf>
    <xf numFmtId="0" fontId="3" fillId="4" borderId="0" xfId="0" applyFont="1" applyFill="1" applyAlignment="1">
      <alignment vertical="top"/>
    </xf>
    <xf numFmtId="49" fontId="4" fillId="5" borderId="0" xfId="0" applyNumberFormat="1" applyFont="1" applyFill="1" applyAlignment="1">
      <alignment vertical="top"/>
    </xf>
    <xf numFmtId="49" fontId="5" fillId="0" borderId="0" xfId="0" applyNumberFormat="1" applyFont="1" applyAlignment="1">
      <alignment vertical="top" wrapText="1"/>
    </xf>
    <xf numFmtId="49" fontId="4" fillId="3" borderId="0" xfId="0" applyNumberFormat="1" applyFont="1" applyFill="1" applyAlignment="1">
      <alignment vertical="top" wrapText="1"/>
    </xf>
    <xf numFmtId="49" fontId="3" fillId="0" borderId="0" xfId="0" applyNumberFormat="1" applyFont="1" applyAlignment="1">
      <alignment vertical="top" wrapText="1"/>
    </xf>
    <xf numFmtId="49" fontId="4" fillId="0" borderId="0" xfId="0" applyNumberFormat="1" applyFont="1" applyAlignment="1">
      <alignment vertical="top" wrapText="1"/>
    </xf>
    <xf numFmtId="0" fontId="3" fillId="4" borderId="0" xfId="0" applyFont="1" applyFill="1" applyAlignment="1">
      <alignment vertical="top" wrapText="1"/>
    </xf>
    <xf numFmtId="49" fontId="4" fillId="5" borderId="0" xfId="0" applyNumberFormat="1"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5"/>
  <sheetViews>
    <sheetView tabSelected="1" zoomScale="70" zoomScaleNormal="70" workbookViewId="0">
      <pane xSplit="4" ySplit="3" topLeftCell="E23" activePane="bottomRight" state="frozen"/>
      <selection pane="topRight" activeCell="E1" sqref="E1"/>
      <selection pane="bottomLeft" activeCell="A4" sqref="A4"/>
      <selection pane="bottomRight"/>
    </sheetView>
  </sheetViews>
  <sheetFormatPr baseColWidth="10" defaultRowHeight="15" x14ac:dyDescent="0.25"/>
  <cols>
    <col min="1" max="1" width="15.5703125" bestFit="1" customWidth="1"/>
    <col min="2" max="2" width="6.7109375" bestFit="1" customWidth="1"/>
    <col min="3" max="3" width="3.7109375" bestFit="1" customWidth="1"/>
    <col min="4" max="4" width="32.85546875" customWidth="1"/>
    <col min="5" max="5" width="8" bestFit="1" customWidth="1"/>
    <col min="6" max="7" width="8.7109375" bestFit="1" customWidth="1"/>
  </cols>
  <sheetData>
    <row r="1" spans="1:7" x14ac:dyDescent="0.25">
      <c r="A1" s="1" t="s">
        <v>0</v>
      </c>
      <c r="B1" s="2"/>
      <c r="C1" s="2"/>
      <c r="D1" s="2"/>
      <c r="E1" s="2"/>
      <c r="F1" s="2"/>
      <c r="G1" s="2"/>
    </row>
    <row r="2" spans="1:7" ht="18.75" x14ac:dyDescent="0.25">
      <c r="A2" s="3" t="s">
        <v>1</v>
      </c>
      <c r="B2" s="4"/>
      <c r="C2" s="4"/>
      <c r="D2" s="4"/>
      <c r="E2" s="4"/>
      <c r="F2" s="4"/>
      <c r="G2" s="4"/>
    </row>
    <row r="3" spans="1:7" x14ac:dyDescent="0.25">
      <c r="A3" s="5" t="s">
        <v>2</v>
      </c>
      <c r="B3" s="5" t="s">
        <v>5</v>
      </c>
      <c r="C3" s="5" t="s">
        <v>6</v>
      </c>
      <c r="D3" s="18" t="s">
        <v>3</v>
      </c>
      <c r="E3" s="6" t="s">
        <v>7</v>
      </c>
      <c r="F3" s="6" t="s">
        <v>8</v>
      </c>
      <c r="G3" s="6" t="s">
        <v>4</v>
      </c>
    </row>
    <row r="4" spans="1:7" x14ac:dyDescent="0.25">
      <c r="A4" s="7" t="s">
        <v>9</v>
      </c>
      <c r="B4" s="7" t="s">
        <v>11</v>
      </c>
      <c r="C4" s="7" t="s">
        <v>12</v>
      </c>
      <c r="D4" s="19" t="s">
        <v>10</v>
      </c>
      <c r="E4" s="8">
        <f>E7</f>
        <v>1</v>
      </c>
      <c r="F4" s="9">
        <f>F7</f>
        <v>1500</v>
      </c>
      <c r="G4" s="9">
        <f>G7</f>
        <v>1500</v>
      </c>
    </row>
    <row r="5" spans="1:7" x14ac:dyDescent="0.25">
      <c r="A5" s="10" t="s">
        <v>13</v>
      </c>
      <c r="B5" s="10" t="s">
        <v>15</v>
      </c>
      <c r="C5" s="10" t="s">
        <v>16</v>
      </c>
      <c r="D5" s="20" t="s">
        <v>14</v>
      </c>
      <c r="E5" s="11">
        <v>1</v>
      </c>
      <c r="F5" s="11">
        <v>1500</v>
      </c>
      <c r="G5" s="12">
        <f>ROUND(E5*F5,2)</f>
        <v>1500</v>
      </c>
    </row>
    <row r="6" spans="1:7" ht="45" x14ac:dyDescent="0.25">
      <c r="A6" s="13"/>
      <c r="B6" s="13"/>
      <c r="C6" s="13"/>
      <c r="D6" s="14" t="s">
        <v>17</v>
      </c>
      <c r="E6" s="13"/>
      <c r="F6" s="13"/>
      <c r="G6" s="13"/>
    </row>
    <row r="7" spans="1:7" x14ac:dyDescent="0.25">
      <c r="A7" s="13"/>
      <c r="B7" s="13"/>
      <c r="C7" s="13"/>
      <c r="D7" s="21" t="s">
        <v>18</v>
      </c>
      <c r="E7" s="15">
        <v>1</v>
      </c>
      <c r="F7" s="9">
        <f>G5</f>
        <v>1500</v>
      </c>
      <c r="G7" s="9">
        <f>ROUND(F7*E7,2)</f>
        <v>1500</v>
      </c>
    </row>
    <row r="8" spans="1:7" ht="0.95" customHeight="1" x14ac:dyDescent="0.25">
      <c r="A8" s="16"/>
      <c r="B8" s="16"/>
      <c r="C8" s="16"/>
      <c r="D8" s="22"/>
      <c r="E8" s="16"/>
      <c r="F8" s="16"/>
      <c r="G8" s="16"/>
    </row>
    <row r="9" spans="1:7" x14ac:dyDescent="0.25">
      <c r="A9" s="7" t="s">
        <v>19</v>
      </c>
      <c r="B9" s="7" t="s">
        <v>11</v>
      </c>
      <c r="C9" s="7" t="s">
        <v>12</v>
      </c>
      <c r="D9" s="19" t="s">
        <v>20</v>
      </c>
      <c r="E9" s="8">
        <f>E51</f>
        <v>1</v>
      </c>
      <c r="F9" s="9">
        <f>F51</f>
        <v>111722</v>
      </c>
      <c r="G9" s="9">
        <f>G51</f>
        <v>111722</v>
      </c>
    </row>
    <row r="10" spans="1:7" ht="22.5" x14ac:dyDescent="0.25">
      <c r="A10" s="17" t="s">
        <v>21</v>
      </c>
      <c r="B10" s="17" t="s">
        <v>11</v>
      </c>
      <c r="C10" s="17" t="s">
        <v>12</v>
      </c>
      <c r="D10" s="23" t="s">
        <v>22</v>
      </c>
      <c r="E10" s="9">
        <f>E34</f>
        <v>1</v>
      </c>
      <c r="F10" s="9">
        <f>F34</f>
        <v>63912</v>
      </c>
      <c r="G10" s="9">
        <f>G34</f>
        <v>63912</v>
      </c>
    </row>
    <row r="11" spans="1:7" ht="33.75" x14ac:dyDescent="0.25">
      <c r="A11" s="13"/>
      <c r="B11" s="13"/>
      <c r="C11" s="13"/>
      <c r="D11" s="14" t="s">
        <v>23</v>
      </c>
      <c r="E11" s="13"/>
      <c r="F11" s="13"/>
      <c r="G11" s="13"/>
    </row>
    <row r="12" spans="1:7" x14ac:dyDescent="0.25">
      <c r="A12" s="10" t="s">
        <v>24</v>
      </c>
      <c r="B12" s="10" t="s">
        <v>15</v>
      </c>
      <c r="C12" s="10" t="s">
        <v>16</v>
      </c>
      <c r="D12" s="20" t="s">
        <v>25</v>
      </c>
      <c r="E12" s="11">
        <v>3</v>
      </c>
      <c r="F12" s="11">
        <v>1649</v>
      </c>
      <c r="G12" s="12">
        <f>ROUND(E12*F12,2)</f>
        <v>4947</v>
      </c>
    </row>
    <row r="13" spans="1:7" ht="123.75" x14ac:dyDescent="0.25">
      <c r="A13" s="13"/>
      <c r="B13" s="13"/>
      <c r="C13" s="13"/>
      <c r="D13" s="14" t="s">
        <v>26</v>
      </c>
      <c r="E13" s="13"/>
      <c r="F13" s="13"/>
      <c r="G13" s="13"/>
    </row>
    <row r="14" spans="1:7" x14ac:dyDescent="0.25">
      <c r="A14" s="10" t="s">
        <v>27</v>
      </c>
      <c r="B14" s="10" t="s">
        <v>15</v>
      </c>
      <c r="C14" s="10" t="s">
        <v>16</v>
      </c>
      <c r="D14" s="20" t="s">
        <v>28</v>
      </c>
      <c r="E14" s="11">
        <v>2</v>
      </c>
      <c r="F14" s="11">
        <v>1691</v>
      </c>
      <c r="G14" s="12">
        <f>ROUND(E14*F14,2)</f>
        <v>3382</v>
      </c>
    </row>
    <row r="15" spans="1:7" ht="123.75" x14ac:dyDescent="0.25">
      <c r="A15" s="13"/>
      <c r="B15" s="13"/>
      <c r="C15" s="13"/>
      <c r="D15" s="14" t="s">
        <v>29</v>
      </c>
      <c r="E15" s="13"/>
      <c r="F15" s="13"/>
      <c r="G15" s="13"/>
    </row>
    <row r="16" spans="1:7" x14ac:dyDescent="0.25">
      <c r="A16" s="10" t="s">
        <v>30</v>
      </c>
      <c r="B16" s="10" t="s">
        <v>15</v>
      </c>
      <c r="C16" s="10" t="s">
        <v>16</v>
      </c>
      <c r="D16" s="20" t="s">
        <v>31</v>
      </c>
      <c r="E16" s="11">
        <v>5</v>
      </c>
      <c r="F16" s="11">
        <v>1739</v>
      </c>
      <c r="G16" s="12">
        <f>ROUND(E16*F16,2)</f>
        <v>8695</v>
      </c>
    </row>
    <row r="17" spans="1:7" ht="123.75" x14ac:dyDescent="0.25">
      <c r="A17" s="13"/>
      <c r="B17" s="13"/>
      <c r="C17" s="13"/>
      <c r="D17" s="14" t="s">
        <v>32</v>
      </c>
      <c r="E17" s="13"/>
      <c r="F17" s="13"/>
      <c r="G17" s="13"/>
    </row>
    <row r="18" spans="1:7" x14ac:dyDescent="0.25">
      <c r="A18" s="10" t="s">
        <v>33</v>
      </c>
      <c r="B18" s="10" t="s">
        <v>15</v>
      </c>
      <c r="C18" s="10" t="s">
        <v>16</v>
      </c>
      <c r="D18" s="20" t="s">
        <v>34</v>
      </c>
      <c r="E18" s="11">
        <v>12</v>
      </c>
      <c r="F18" s="11">
        <v>1768</v>
      </c>
      <c r="G18" s="12">
        <f>ROUND(E18*F18,2)</f>
        <v>21216</v>
      </c>
    </row>
    <row r="19" spans="1:7" ht="123.75" x14ac:dyDescent="0.25">
      <c r="A19" s="13"/>
      <c r="B19" s="13"/>
      <c r="C19" s="13"/>
      <c r="D19" s="14" t="s">
        <v>35</v>
      </c>
      <c r="E19" s="13"/>
      <c r="F19" s="13"/>
      <c r="G19" s="13"/>
    </row>
    <row r="20" spans="1:7" x14ac:dyDescent="0.25">
      <c r="A20" s="10" t="s">
        <v>36</v>
      </c>
      <c r="B20" s="10" t="s">
        <v>15</v>
      </c>
      <c r="C20" s="10" t="s">
        <v>16</v>
      </c>
      <c r="D20" s="20" t="s">
        <v>37</v>
      </c>
      <c r="E20" s="11">
        <v>0</v>
      </c>
      <c r="F20" s="11">
        <v>1886</v>
      </c>
      <c r="G20" s="12">
        <f>ROUND(E20*F20,2)</f>
        <v>0</v>
      </c>
    </row>
    <row r="21" spans="1:7" ht="135" x14ac:dyDescent="0.25">
      <c r="A21" s="13"/>
      <c r="B21" s="13"/>
      <c r="C21" s="13"/>
      <c r="D21" s="14" t="s">
        <v>38</v>
      </c>
      <c r="E21" s="13"/>
      <c r="F21" s="13"/>
      <c r="G21" s="13"/>
    </row>
    <row r="22" spans="1:7" x14ac:dyDescent="0.25">
      <c r="A22" s="10" t="s">
        <v>39</v>
      </c>
      <c r="B22" s="10" t="s">
        <v>15</v>
      </c>
      <c r="C22" s="10" t="s">
        <v>16</v>
      </c>
      <c r="D22" s="20" t="s">
        <v>40</v>
      </c>
      <c r="E22" s="11">
        <v>3</v>
      </c>
      <c r="F22" s="11">
        <v>1992</v>
      </c>
      <c r="G22" s="12">
        <f>ROUND(E22*F22,2)</f>
        <v>5976</v>
      </c>
    </row>
    <row r="23" spans="1:7" ht="135" x14ac:dyDescent="0.25">
      <c r="A23" s="13"/>
      <c r="B23" s="13"/>
      <c r="C23" s="13"/>
      <c r="D23" s="14" t="s">
        <v>41</v>
      </c>
      <c r="E23" s="13"/>
      <c r="F23" s="13"/>
      <c r="G23" s="13"/>
    </row>
    <row r="24" spans="1:7" x14ac:dyDescent="0.25">
      <c r="A24" s="10" t="s">
        <v>42</v>
      </c>
      <c r="B24" s="10" t="s">
        <v>15</v>
      </c>
      <c r="C24" s="10" t="s">
        <v>16</v>
      </c>
      <c r="D24" s="20" t="s">
        <v>43</v>
      </c>
      <c r="E24" s="11">
        <v>2</v>
      </c>
      <c r="F24" s="11">
        <v>2176</v>
      </c>
      <c r="G24" s="12">
        <f>ROUND(E24*F24,2)</f>
        <v>4352</v>
      </c>
    </row>
    <row r="25" spans="1:7" ht="135" x14ac:dyDescent="0.25">
      <c r="A25" s="13"/>
      <c r="B25" s="13"/>
      <c r="C25" s="13"/>
      <c r="D25" s="14" t="s">
        <v>44</v>
      </c>
      <c r="E25" s="13"/>
      <c r="F25" s="13"/>
      <c r="G25" s="13"/>
    </row>
    <row r="26" spans="1:7" x14ac:dyDescent="0.25">
      <c r="A26" s="10" t="s">
        <v>45</v>
      </c>
      <c r="B26" s="10" t="s">
        <v>15</v>
      </c>
      <c r="C26" s="10" t="s">
        <v>16</v>
      </c>
      <c r="D26" s="20" t="s">
        <v>46</v>
      </c>
      <c r="E26" s="11">
        <v>2</v>
      </c>
      <c r="F26" s="11">
        <v>2449</v>
      </c>
      <c r="G26" s="12">
        <f>ROUND(E26*F26,2)</f>
        <v>4898</v>
      </c>
    </row>
    <row r="27" spans="1:7" ht="135" x14ac:dyDescent="0.25">
      <c r="A27" s="13"/>
      <c r="B27" s="13"/>
      <c r="C27" s="13"/>
      <c r="D27" s="14" t="s">
        <v>44</v>
      </c>
      <c r="E27" s="13"/>
      <c r="F27" s="13"/>
      <c r="G27" s="13"/>
    </row>
    <row r="28" spans="1:7" x14ac:dyDescent="0.25">
      <c r="A28" s="10" t="s">
        <v>47</v>
      </c>
      <c r="B28" s="10" t="s">
        <v>15</v>
      </c>
      <c r="C28" s="10" t="s">
        <v>16</v>
      </c>
      <c r="D28" s="20" t="s">
        <v>48</v>
      </c>
      <c r="E28" s="11">
        <v>0</v>
      </c>
      <c r="F28" s="11">
        <v>3114</v>
      </c>
      <c r="G28" s="12">
        <f>ROUND(E28*F28,2)</f>
        <v>0</v>
      </c>
    </row>
    <row r="29" spans="1:7" ht="135" x14ac:dyDescent="0.25">
      <c r="A29" s="13"/>
      <c r="B29" s="13"/>
      <c r="C29" s="13"/>
      <c r="D29" s="14" t="s">
        <v>49</v>
      </c>
      <c r="E29" s="13"/>
      <c r="F29" s="13"/>
      <c r="G29" s="13"/>
    </row>
    <row r="30" spans="1:7" x14ac:dyDescent="0.25">
      <c r="A30" s="10" t="s">
        <v>50</v>
      </c>
      <c r="B30" s="10" t="s">
        <v>15</v>
      </c>
      <c r="C30" s="10" t="s">
        <v>16</v>
      </c>
      <c r="D30" s="20" t="s">
        <v>51</v>
      </c>
      <c r="E30" s="11">
        <v>3</v>
      </c>
      <c r="F30" s="11">
        <v>2351</v>
      </c>
      <c r="G30" s="12">
        <f>ROUND(E30*F30,2)</f>
        <v>7053</v>
      </c>
    </row>
    <row r="31" spans="1:7" ht="393.75" x14ac:dyDescent="0.25">
      <c r="A31" s="13"/>
      <c r="B31" s="13"/>
      <c r="C31" s="13"/>
      <c r="D31" s="14" t="s">
        <v>52</v>
      </c>
      <c r="E31" s="13"/>
      <c r="F31" s="13"/>
      <c r="G31" s="13"/>
    </row>
    <row r="32" spans="1:7" ht="22.5" x14ac:dyDescent="0.25">
      <c r="A32" s="10" t="s">
        <v>53</v>
      </c>
      <c r="B32" s="10" t="s">
        <v>15</v>
      </c>
      <c r="C32" s="10" t="s">
        <v>16</v>
      </c>
      <c r="D32" s="20" t="s">
        <v>54</v>
      </c>
      <c r="E32" s="11">
        <v>29</v>
      </c>
      <c r="F32" s="11">
        <v>117</v>
      </c>
      <c r="G32" s="12">
        <f>ROUND(E32*F32,2)</f>
        <v>3393</v>
      </c>
    </row>
    <row r="33" spans="1:7" ht="33.75" x14ac:dyDescent="0.25">
      <c r="A33" s="13"/>
      <c r="B33" s="13"/>
      <c r="C33" s="13"/>
      <c r="D33" s="14" t="s">
        <v>55</v>
      </c>
      <c r="E33" s="13"/>
      <c r="F33" s="13"/>
      <c r="G33" s="13"/>
    </row>
    <row r="34" spans="1:7" x14ac:dyDescent="0.25">
      <c r="A34" s="13"/>
      <c r="B34" s="13"/>
      <c r="C34" s="13"/>
      <c r="D34" s="21" t="s">
        <v>56</v>
      </c>
      <c r="E34" s="11">
        <v>1</v>
      </c>
      <c r="F34" s="9">
        <f>G12+G14+G16+G18+G20+G22+G24+G26+G28+G30+G32</f>
        <v>63912</v>
      </c>
      <c r="G34" s="9">
        <f>ROUND(F34*E34,2)</f>
        <v>63912</v>
      </c>
    </row>
    <row r="35" spans="1:7" ht="0.95" customHeight="1" x14ac:dyDescent="0.25">
      <c r="A35" s="16"/>
      <c r="B35" s="16"/>
      <c r="C35" s="16"/>
      <c r="D35" s="22"/>
      <c r="E35" s="16"/>
      <c r="F35" s="16"/>
      <c r="G35" s="16"/>
    </row>
    <row r="36" spans="1:7" x14ac:dyDescent="0.25">
      <c r="A36" s="17" t="s">
        <v>57</v>
      </c>
      <c r="B36" s="17" t="s">
        <v>11</v>
      </c>
      <c r="C36" s="17" t="s">
        <v>12</v>
      </c>
      <c r="D36" s="23" t="s">
        <v>58</v>
      </c>
      <c r="E36" s="9">
        <f>E49</f>
        <v>1</v>
      </c>
      <c r="F36" s="9">
        <f>F49</f>
        <v>47810</v>
      </c>
      <c r="G36" s="9">
        <f>G49</f>
        <v>47810</v>
      </c>
    </row>
    <row r="37" spans="1:7" ht="22.5" x14ac:dyDescent="0.25">
      <c r="A37" s="10" t="s">
        <v>59</v>
      </c>
      <c r="B37" s="10" t="s">
        <v>15</v>
      </c>
      <c r="C37" s="10" t="s">
        <v>16</v>
      </c>
      <c r="D37" s="20" t="s">
        <v>60</v>
      </c>
      <c r="E37" s="11">
        <v>1</v>
      </c>
      <c r="F37" s="11">
        <v>590</v>
      </c>
      <c r="G37" s="12">
        <f>ROUND(E37*F37,2)</f>
        <v>590</v>
      </c>
    </row>
    <row r="38" spans="1:7" ht="56.25" x14ac:dyDescent="0.25">
      <c r="A38" s="13"/>
      <c r="B38" s="13"/>
      <c r="C38" s="13"/>
      <c r="D38" s="14" t="s">
        <v>61</v>
      </c>
      <c r="E38" s="13"/>
      <c r="F38" s="13"/>
      <c r="G38" s="13"/>
    </row>
    <row r="39" spans="1:7" ht="22.5" x14ac:dyDescent="0.25">
      <c r="A39" s="10" t="s">
        <v>62</v>
      </c>
      <c r="B39" s="10" t="s">
        <v>15</v>
      </c>
      <c r="C39" s="10" t="s">
        <v>16</v>
      </c>
      <c r="D39" s="20" t="s">
        <v>63</v>
      </c>
      <c r="E39" s="11">
        <v>1</v>
      </c>
      <c r="F39" s="11">
        <v>4290</v>
      </c>
      <c r="G39" s="12">
        <f>ROUND(E39*F39,2)</f>
        <v>4290</v>
      </c>
    </row>
    <row r="40" spans="1:7" ht="67.5" x14ac:dyDescent="0.25">
      <c r="A40" s="13"/>
      <c r="B40" s="13"/>
      <c r="C40" s="13"/>
      <c r="D40" s="14" t="s">
        <v>64</v>
      </c>
      <c r="E40" s="13"/>
      <c r="F40" s="13"/>
      <c r="G40" s="13"/>
    </row>
    <row r="41" spans="1:7" ht="22.5" x14ac:dyDescent="0.25">
      <c r="A41" s="10" t="s">
        <v>65</v>
      </c>
      <c r="B41" s="10" t="s">
        <v>15</v>
      </c>
      <c r="C41" s="10" t="s">
        <v>16</v>
      </c>
      <c r="D41" s="20" t="s">
        <v>66</v>
      </c>
      <c r="E41" s="11">
        <v>1</v>
      </c>
      <c r="F41" s="11">
        <v>990</v>
      </c>
      <c r="G41" s="12">
        <f>ROUND(E41*F41,2)</f>
        <v>990</v>
      </c>
    </row>
    <row r="42" spans="1:7" ht="56.25" x14ac:dyDescent="0.25">
      <c r="A42" s="13"/>
      <c r="B42" s="13"/>
      <c r="C42" s="13"/>
      <c r="D42" s="14" t="s">
        <v>67</v>
      </c>
      <c r="E42" s="13"/>
      <c r="F42" s="13"/>
      <c r="G42" s="13"/>
    </row>
    <row r="43" spans="1:7" x14ac:dyDescent="0.25">
      <c r="A43" s="10" t="s">
        <v>68</v>
      </c>
      <c r="B43" s="10" t="s">
        <v>15</v>
      </c>
      <c r="C43" s="10" t="s">
        <v>16</v>
      </c>
      <c r="D43" s="20" t="s">
        <v>69</v>
      </c>
      <c r="E43" s="11">
        <v>25</v>
      </c>
      <c r="F43" s="11">
        <v>1550</v>
      </c>
      <c r="G43" s="12">
        <f>ROUND(E43*F43,2)</f>
        <v>38750</v>
      </c>
    </row>
    <row r="44" spans="1:7" ht="78.75" x14ac:dyDescent="0.25">
      <c r="A44" s="13"/>
      <c r="B44" s="13"/>
      <c r="C44" s="13"/>
      <c r="D44" s="14" t="s">
        <v>70</v>
      </c>
      <c r="E44" s="13"/>
      <c r="F44" s="13"/>
      <c r="G44" s="13"/>
    </row>
    <row r="45" spans="1:7" ht="22.5" x14ac:dyDescent="0.25">
      <c r="A45" s="10" t="s">
        <v>71</v>
      </c>
      <c r="B45" s="10" t="s">
        <v>15</v>
      </c>
      <c r="C45" s="10" t="s">
        <v>16</v>
      </c>
      <c r="D45" s="20" t="s">
        <v>72</v>
      </c>
      <c r="E45" s="11">
        <v>4</v>
      </c>
      <c r="F45" s="11">
        <v>290</v>
      </c>
      <c r="G45" s="12">
        <f>ROUND(E45*F45,2)</f>
        <v>1160</v>
      </c>
    </row>
    <row r="46" spans="1:7" ht="33.75" x14ac:dyDescent="0.25">
      <c r="A46" s="13"/>
      <c r="B46" s="13"/>
      <c r="C46" s="13"/>
      <c r="D46" s="14" t="s">
        <v>73</v>
      </c>
      <c r="E46" s="13"/>
      <c r="F46" s="13"/>
      <c r="G46" s="13"/>
    </row>
    <row r="47" spans="1:7" ht="22.5" x14ac:dyDescent="0.25">
      <c r="A47" s="10" t="s">
        <v>74</v>
      </c>
      <c r="B47" s="10" t="s">
        <v>15</v>
      </c>
      <c r="C47" s="10" t="s">
        <v>16</v>
      </c>
      <c r="D47" s="20" t="s">
        <v>75</v>
      </c>
      <c r="E47" s="11">
        <v>29</v>
      </c>
      <c r="F47" s="11">
        <v>70</v>
      </c>
      <c r="G47" s="12">
        <f>ROUND(E47*F47,2)</f>
        <v>2030</v>
      </c>
    </row>
    <row r="48" spans="1:7" ht="33.75" x14ac:dyDescent="0.25">
      <c r="A48" s="13"/>
      <c r="B48" s="13"/>
      <c r="C48" s="13"/>
      <c r="D48" s="14" t="s">
        <v>73</v>
      </c>
      <c r="E48" s="13"/>
      <c r="F48" s="13"/>
      <c r="G48" s="13"/>
    </row>
    <row r="49" spans="1:7" x14ac:dyDescent="0.25">
      <c r="A49" s="13"/>
      <c r="B49" s="13"/>
      <c r="C49" s="13"/>
      <c r="D49" s="21" t="s">
        <v>76</v>
      </c>
      <c r="E49" s="11">
        <v>1</v>
      </c>
      <c r="F49" s="9">
        <f>G37+G39+G41+G43+G45+G47</f>
        <v>47810</v>
      </c>
      <c r="G49" s="9">
        <f>ROUND(F49*E49,2)</f>
        <v>47810</v>
      </c>
    </row>
    <row r="50" spans="1:7" ht="0.95" customHeight="1" x14ac:dyDescent="0.25">
      <c r="A50" s="16"/>
      <c r="B50" s="16"/>
      <c r="C50" s="16"/>
      <c r="D50" s="22"/>
      <c r="E50" s="16"/>
      <c r="F50" s="16"/>
      <c r="G50" s="16"/>
    </row>
    <row r="51" spans="1:7" x14ac:dyDescent="0.25">
      <c r="A51" s="13"/>
      <c r="B51" s="13"/>
      <c r="C51" s="13"/>
      <c r="D51" s="21" t="s">
        <v>77</v>
      </c>
      <c r="E51" s="15">
        <v>1</v>
      </c>
      <c r="F51" s="9">
        <f>G34+G49</f>
        <v>111722</v>
      </c>
      <c r="G51" s="9">
        <f>ROUND(F51*E51,2)</f>
        <v>111722</v>
      </c>
    </row>
    <row r="52" spans="1:7" ht="0.95" customHeight="1" x14ac:dyDescent="0.25">
      <c r="A52" s="16"/>
      <c r="B52" s="16"/>
      <c r="C52" s="16"/>
      <c r="D52" s="22"/>
      <c r="E52" s="16"/>
      <c r="F52" s="16"/>
      <c r="G52" s="16"/>
    </row>
    <row r="53" spans="1:7" x14ac:dyDescent="0.25">
      <c r="A53" s="7" t="s">
        <v>78</v>
      </c>
      <c r="B53" s="7" t="s">
        <v>11</v>
      </c>
      <c r="C53" s="7" t="s">
        <v>12</v>
      </c>
      <c r="D53" s="19" t="s">
        <v>79</v>
      </c>
      <c r="E53" s="8">
        <f>E62</f>
        <v>1</v>
      </c>
      <c r="F53" s="9">
        <f>F62</f>
        <v>7000</v>
      </c>
      <c r="G53" s="9">
        <f>G62</f>
        <v>7000</v>
      </c>
    </row>
    <row r="54" spans="1:7" x14ac:dyDescent="0.25">
      <c r="A54" s="10" t="s">
        <v>80</v>
      </c>
      <c r="B54" s="10" t="s">
        <v>15</v>
      </c>
      <c r="C54" s="10" t="s">
        <v>16</v>
      </c>
      <c r="D54" s="20" t="s">
        <v>81</v>
      </c>
      <c r="E54" s="11">
        <v>1</v>
      </c>
      <c r="F54" s="11">
        <v>2000</v>
      </c>
      <c r="G54" s="12">
        <f>ROUND(E54*F54,2)</f>
        <v>2000</v>
      </c>
    </row>
    <row r="55" spans="1:7" ht="67.5" x14ac:dyDescent="0.25">
      <c r="A55" s="13"/>
      <c r="B55" s="13"/>
      <c r="C55" s="13"/>
      <c r="D55" s="14" t="s">
        <v>82</v>
      </c>
      <c r="E55" s="13"/>
      <c r="F55" s="13"/>
      <c r="G55" s="13"/>
    </row>
    <row r="56" spans="1:7" x14ac:dyDescent="0.25">
      <c r="A56" s="10" t="s">
        <v>83</v>
      </c>
      <c r="B56" s="10" t="s">
        <v>15</v>
      </c>
      <c r="C56" s="10" t="s">
        <v>16</v>
      </c>
      <c r="D56" s="20" t="s">
        <v>84</v>
      </c>
      <c r="E56" s="11">
        <v>1</v>
      </c>
      <c r="F56" s="11">
        <v>800</v>
      </c>
      <c r="G56" s="12">
        <f>ROUND(E56*F56,2)</f>
        <v>800</v>
      </c>
    </row>
    <row r="57" spans="1:7" ht="33.75" x14ac:dyDescent="0.25">
      <c r="A57" s="13"/>
      <c r="B57" s="13"/>
      <c r="C57" s="13"/>
      <c r="D57" s="14" t="s">
        <v>85</v>
      </c>
      <c r="E57" s="13"/>
      <c r="F57" s="13"/>
      <c r="G57" s="13"/>
    </row>
    <row r="58" spans="1:7" x14ac:dyDescent="0.25">
      <c r="A58" s="10" t="s">
        <v>86</v>
      </c>
      <c r="B58" s="10" t="s">
        <v>15</v>
      </c>
      <c r="C58" s="10" t="s">
        <v>16</v>
      </c>
      <c r="D58" s="20" t="s">
        <v>87</v>
      </c>
      <c r="E58" s="11">
        <v>1</v>
      </c>
      <c r="F58" s="11">
        <v>1200</v>
      </c>
      <c r="G58" s="12">
        <f>ROUND(E58*F58,2)</f>
        <v>1200</v>
      </c>
    </row>
    <row r="59" spans="1:7" ht="33.75" x14ac:dyDescent="0.25">
      <c r="A59" s="13"/>
      <c r="B59" s="13"/>
      <c r="C59" s="13"/>
      <c r="D59" s="14" t="s">
        <v>88</v>
      </c>
      <c r="E59" s="13"/>
      <c r="F59" s="13"/>
      <c r="G59" s="13"/>
    </row>
    <row r="60" spans="1:7" x14ac:dyDescent="0.25">
      <c r="A60" s="10" t="s">
        <v>89</v>
      </c>
      <c r="B60" s="10" t="s">
        <v>15</v>
      </c>
      <c r="C60" s="10" t="s">
        <v>16</v>
      </c>
      <c r="D60" s="20" t="s">
        <v>90</v>
      </c>
      <c r="E60" s="11">
        <v>1</v>
      </c>
      <c r="F60" s="11">
        <v>3000</v>
      </c>
      <c r="G60" s="12">
        <f>ROUND(E60*F60,2)</f>
        <v>3000</v>
      </c>
    </row>
    <row r="61" spans="1:7" ht="33.75" x14ac:dyDescent="0.25">
      <c r="A61" s="13"/>
      <c r="B61" s="13"/>
      <c r="C61" s="13"/>
      <c r="D61" s="14" t="s">
        <v>91</v>
      </c>
      <c r="E61" s="13"/>
      <c r="F61" s="13"/>
      <c r="G61" s="13"/>
    </row>
    <row r="62" spans="1:7" x14ac:dyDescent="0.25">
      <c r="A62" s="13"/>
      <c r="B62" s="13"/>
      <c r="C62" s="13"/>
      <c r="D62" s="21" t="s">
        <v>92</v>
      </c>
      <c r="E62" s="15">
        <v>1</v>
      </c>
      <c r="F62" s="9">
        <f>G54+G56+G58+G60</f>
        <v>7000</v>
      </c>
      <c r="G62" s="9">
        <f>ROUND(F62*E62,2)</f>
        <v>7000</v>
      </c>
    </row>
    <row r="63" spans="1:7" ht="0.95" customHeight="1" x14ac:dyDescent="0.25">
      <c r="A63" s="16"/>
      <c r="B63" s="16"/>
      <c r="C63" s="16"/>
      <c r="D63" s="22"/>
      <c r="E63" s="16"/>
      <c r="F63" s="16"/>
      <c r="G63" s="16"/>
    </row>
    <row r="64" spans="1:7" x14ac:dyDescent="0.25">
      <c r="A64" s="13"/>
      <c r="B64" s="13"/>
      <c r="C64" s="13"/>
      <c r="D64" s="21" t="s">
        <v>93</v>
      </c>
      <c r="E64" s="15">
        <v>1</v>
      </c>
      <c r="F64" s="9">
        <f>G7+G51+G62</f>
        <v>120222</v>
      </c>
      <c r="G64" s="9">
        <f>ROUND(F64*E64,2)</f>
        <v>120222</v>
      </c>
    </row>
    <row r="65" spans="1:7" x14ac:dyDescent="0.25">
      <c r="A65" s="13"/>
      <c r="B65" s="13"/>
      <c r="C65" s="13"/>
      <c r="D65" s="14"/>
      <c r="E65" s="13"/>
      <c r="F65" s="13"/>
      <c r="G65" s="13"/>
    </row>
  </sheetData>
  <dataValidations count="1">
    <dataValidation type="list" allowBlank="1" showInputMessage="1" showErrorMessage="1" sqref="B4:B65">
      <formula1>"Capítulo,Partida,Mano de obra,Maquinaria,Material,Otros,"</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69C890E267A6D419A00B3F95D5B06F1" ma:contentTypeVersion="18" ma:contentTypeDescription="Crear nuevo documento." ma:contentTypeScope="" ma:versionID="a23a5d25e2285f15849b6b92929300d8">
  <xsd:schema xmlns:xsd="http://www.w3.org/2001/XMLSchema" xmlns:xs="http://www.w3.org/2001/XMLSchema" xmlns:p="http://schemas.microsoft.com/office/2006/metadata/properties" xmlns:ns2="f86331cc-1490-4789-9f03-83f5f25009f1" xmlns:ns3="19d96bb0-e5e5-47ce-8639-aada562f5ab7" targetNamespace="http://schemas.microsoft.com/office/2006/metadata/properties" ma:root="true" ma:fieldsID="438ac357f75abcd341fb9cc9b5f102fb" ns2:_="" ns3:_="">
    <xsd:import namespace="f86331cc-1490-4789-9f03-83f5f25009f1"/>
    <xsd:import namespace="19d96bb0-e5e5-47ce-8639-aada562f5ab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6331cc-1490-4789-9f03-83f5f25009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73a83468-cc2a-484b-adf2-69a1f8228d7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9d96bb0-e5e5-47ce-8639-aada562f5ab7"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b4f6fec9-fe11-4f04-b6ef-09b1eb7c96a1}" ma:internalName="TaxCatchAll" ma:showField="CatchAllData" ma:web="19d96bb0-e5e5-47ce-8639-aada562f5ab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86331cc-1490-4789-9f03-83f5f25009f1">
      <Terms xmlns="http://schemas.microsoft.com/office/infopath/2007/PartnerControls"/>
    </lcf76f155ced4ddcb4097134ff3c332f>
    <TaxCatchAll xmlns="19d96bb0-e5e5-47ce-8639-aada562f5ab7" xsi:nil="true"/>
  </documentManagement>
</p:properties>
</file>

<file path=customXml/itemProps1.xml><?xml version="1.0" encoding="utf-8"?>
<ds:datastoreItem xmlns:ds="http://schemas.openxmlformats.org/officeDocument/2006/customXml" ds:itemID="{865CEBDA-D702-46A8-9373-141121896671}"/>
</file>

<file path=customXml/itemProps2.xml><?xml version="1.0" encoding="utf-8"?>
<ds:datastoreItem xmlns:ds="http://schemas.openxmlformats.org/officeDocument/2006/customXml" ds:itemID="{3D675DDC-2B42-42D1-9586-AB32FF65DEBC}"/>
</file>

<file path=customXml/itemProps3.xml><?xml version="1.0" encoding="utf-8"?>
<ds:datastoreItem xmlns:ds="http://schemas.openxmlformats.org/officeDocument/2006/customXml" ds:itemID="{5D0EA6FD-DBA0-42CA-B90D-4A719B7B07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Asier Perez</dc:creator>
  <cp:lastModifiedBy>Asier Perez</cp:lastModifiedBy>
  <dcterms:created xsi:type="dcterms:W3CDTF">2024-05-30T18:49:12Z</dcterms:created>
  <dcterms:modified xsi:type="dcterms:W3CDTF">2024-05-30T18:50:28Z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0x010100969C890E267A6D419A00B3F95D5B06F1</vt:lpwstr>
  </property>
  <property fmtid="{D5CDD505-2E9C-101B-9397-08002B2CF9AE}" pid="3" name="MediaServiceImageTags">
    <vt:lpwstr/>
  </property>
</Properties>
</file>